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2120" windowHeight="7296" activeTab="1"/>
  </bookViews>
  <sheets>
    <sheet name="прил 7 " sheetId="1" r:id="rId1"/>
    <sheet name="прил 5" sheetId="2" r:id="rId2"/>
    <sheet name="прил 9" sheetId="3" r:id="rId3"/>
  </sheets>
  <definedNames>
    <definedName name="OLE_LINK181" localSheetId="0">'прил 7 '!#REF!</definedName>
    <definedName name="_xlnm.Print_Titles" localSheetId="1">'прил 5'!$13:$14</definedName>
    <definedName name="_xlnm.Print_Titles" localSheetId="0">'прил 7 '!$10:$11</definedName>
    <definedName name="_xlnm.Print_Titles" localSheetId="2">'прил 9'!$14:$15</definedName>
    <definedName name="_xlnm.Print_Area" localSheetId="0">'прил 7 '!$A$1:$F$994</definedName>
  </definedNames>
  <calcPr fullCalcOnLoad="1"/>
</workbook>
</file>

<file path=xl/sharedStrings.xml><?xml version="1.0" encoding="utf-8"?>
<sst xmlns="http://schemas.openxmlformats.org/spreadsheetml/2006/main" count="10818" uniqueCount="752">
  <si>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</si>
  <si>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</si>
  <si>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</si>
  <si>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</si>
  <si>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</si>
  <si>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</si>
  <si>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</si>
  <si>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</si>
  <si>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</si>
  <si>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</si>
  <si>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</si>
  <si>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800</t>
  </si>
  <si>
    <t>850</t>
  </si>
  <si>
    <t>Иные бюджетные ассигнования</t>
  </si>
  <si>
    <t>Уплата налогов, сборов и иных платежей</t>
  </si>
  <si>
    <t>Осуществление органами местного самоуправления отдельных государственных полномочий</t>
  </si>
  <si>
    <t>Капитальные вложения в объекты недвижимого имущества государственной (муниципальной) собственности</t>
  </si>
  <si>
    <t>400</t>
  </si>
  <si>
    <t>Содержание, оплата коммунальных услуг и осуществление ремонта муниципального жилищного фонда до заселения и  коммунальных услуг в существующей застройке и в домах, признанных аварийными и подлежащих сносу (в незаселенных жилых помещениях)</t>
  </si>
  <si>
    <t xml:space="preserve">Содержание, ремонт и оплата коммунальных услуг по  нежилым помещениям муниципального жилищного  фонда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</si>
  <si>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</si>
  <si>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</si>
  <si>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</si>
  <si>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700</t>
  </si>
  <si>
    <t>730</t>
  </si>
  <si>
    <t>Обслуживание государственного (муниципального) долга</t>
  </si>
  <si>
    <t xml:space="preserve">112 </t>
  </si>
  <si>
    <t xml:space="preserve">Председатель Контрольно-счетной палаты </t>
  </si>
  <si>
    <t>13</t>
  </si>
  <si>
    <t>Дорожное хозяйство (дорожные фонды)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</si>
  <si>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</si>
  <si>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</si>
  <si>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</si>
  <si>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110</t>
  </si>
  <si>
    <t>Другие вопросы в области образования</t>
  </si>
  <si>
    <t>Охрана семьи и детства</t>
  </si>
  <si>
    <t xml:space="preserve">Софинансирование ремонта проезжей части и парковочных площадок внутридворовой территории за счет средств дорожного фонда </t>
  </si>
  <si>
    <t>Управление культуры, физической культуры и спорта администрации г. Фрязино</t>
  </si>
  <si>
    <t>114</t>
  </si>
  <si>
    <t>Культура</t>
  </si>
  <si>
    <t>Физическая культура и спорт</t>
  </si>
  <si>
    <t>115</t>
  </si>
  <si>
    <t>Другие вопросы в области национальной безопасности и правоохранительной деятельности</t>
  </si>
  <si>
    <t>ВСЕГО РАСХОДОВ</t>
  </si>
  <si>
    <t>Код</t>
  </si>
  <si>
    <t>Раздел</t>
  </si>
  <si>
    <t>Подраздел</t>
  </si>
  <si>
    <t>Целев.
статья</t>
  </si>
  <si>
    <t>Вид
расх.</t>
  </si>
  <si>
    <t>111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</si>
  <si>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</si>
  <si>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</si>
  <si>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</si>
  <si>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</si>
  <si>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</si>
  <si>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</si>
  <si>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</si>
  <si>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</si>
  <si>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</si>
  <si>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</si>
  <si>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Обслуживание государственного и муниципального долга</t>
  </si>
  <si>
    <t>11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</si>
  <si>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</si>
  <si>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</si>
  <si>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</si>
  <si>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</si>
  <si>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</si>
  <si>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</si>
  <si>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</si>
  <si>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</si>
  <si>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</si>
  <si>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</si>
  <si>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09</t>
  </si>
  <si>
    <t>Национальная экономика</t>
  </si>
  <si>
    <t>07</t>
  </si>
  <si>
    <t>08</t>
  </si>
  <si>
    <t>Другие вопросы в области национальной экономики</t>
  </si>
  <si>
    <t>610</t>
  </si>
  <si>
    <t>620</t>
  </si>
  <si>
    <t>Субсидии автономным учреждениям</t>
  </si>
  <si>
    <t>Обслуживание муниципального долга</t>
  </si>
  <si>
    <t>Жилищно-коммунальное хозяйство</t>
  </si>
  <si>
    <t>05</t>
  </si>
  <si>
    <t>Благоустройство</t>
  </si>
  <si>
    <t>Уличное освещение</t>
  </si>
  <si>
    <t>Охрана окружающей среды</t>
  </si>
  <si>
    <t>Охрана объектов  растительного и животного мира и среды их  обитания</t>
  </si>
  <si>
    <t>Образование</t>
  </si>
  <si>
    <t>10</t>
  </si>
  <si>
    <t>Социальная политика</t>
  </si>
  <si>
    <t>Пенсионное обеспечение</t>
  </si>
  <si>
    <t>Социальное обеспечение населения</t>
  </si>
  <si>
    <t>Субсидии бюджетным учреждениям</t>
  </si>
  <si>
    <t>870</t>
  </si>
  <si>
    <t>Подпрограмма "Обеспечение жильем молодых семей"</t>
  </si>
  <si>
    <t>Резервные средства</t>
  </si>
  <si>
    <t>Наименования</t>
  </si>
  <si>
    <t>410</t>
  </si>
  <si>
    <t xml:space="preserve">Бюджетные инвестиции </t>
  </si>
  <si>
    <t>Другие вопросы в области жилищно-коммунального хозяйства</t>
  </si>
  <si>
    <t>99 0 00 01700</t>
  </si>
  <si>
    <t>Итого по муниципальным программам</t>
  </si>
  <si>
    <t>Итого по непрограммным видам деятельности</t>
  </si>
  <si>
    <t xml:space="preserve">В С Е Г О   Р А С Х О Д О В </t>
  </si>
  <si>
    <t>Публичные нормативные социальные выплаты гражданам</t>
  </si>
  <si>
    <t>630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</si>
  <si>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</si>
  <si>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</si>
  <si>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Подпрограмма "Развитие дошкольного образования"</t>
  </si>
  <si>
    <t>02 1 01 00000</t>
  </si>
  <si>
    <t>95 0 00 09010</t>
  </si>
  <si>
    <t>Председатель представительного органа  муниципального образования и его заместители</t>
  </si>
  <si>
    <t>Подпрограмма "Развитие общего образования "</t>
  </si>
  <si>
    <t>Подпрограмма "Создание условий для реализации муниципальной программы"</t>
  </si>
  <si>
    <t>Подпрограмма "Библиотечное обслуживание населения"</t>
  </si>
  <si>
    <t>Подпрограмма "Создание условий для развития  физической культуры и спорта "</t>
  </si>
  <si>
    <t>Подпрограмма "Организация муниципального управления"</t>
  </si>
  <si>
    <t>Подпрограмма "Управление муниципальными финансами"</t>
  </si>
  <si>
    <t>Подпрограмма "Развитие субъектов малого и среднего предпринимательства"</t>
  </si>
  <si>
    <t>Защита населения  и территории от чрезвычайных ситуаций природного и техногенного характера, гражданская оборона</t>
  </si>
  <si>
    <t>09 1 01 51180</t>
  </si>
  <si>
    <t>09 1 01 61420</t>
  </si>
  <si>
    <t>02 0 00 00000</t>
  </si>
  <si>
    <t>02 1 00 00000</t>
  </si>
  <si>
    <t>02 1 02 00000</t>
  </si>
  <si>
    <t>Основное мероприятие "Создание условий для реализации федерального государственного образовательного стандарта дошкольного образования."</t>
  </si>
  <si>
    <t>Основное мероприятие "Создание условий для реализации полномочий органов местного самоуправления"</t>
  </si>
  <si>
    <t>Основное мероприятие "Обеспечение переданных государственных полномочий в сфере образования и организации деятельности комиссий по делам  несовершеннолетних и защите их прав городов и районов"</t>
  </si>
  <si>
    <t>Основное мероприятие "Совершенствование системы библиотечно-информационного обслуживания и укрепление материально-технической базы библиотек города"</t>
  </si>
  <si>
    <t>02 2 00 00000</t>
  </si>
  <si>
    <t>02 2 02 00000</t>
  </si>
  <si>
    <t>Подпрограмма "Развитие потребительского рынка и услуг"</t>
  </si>
  <si>
    <t>Подпрограмма "Доступная среда"</t>
  </si>
  <si>
    <t>Подпрограмма " Безопасность дорожного движения"</t>
  </si>
  <si>
    <t>Подпрограмма "Развитие муниципальной службы"</t>
  </si>
  <si>
    <t xml:space="preserve">ПО РАЗДЕЛАМ, ПОДРАЗДЕЛАМ, ЦЕЛЕВЫМ СТАТЬЯМ (МУНИЦИПАЛЬНЫМ ПРОГРАММАМ ГОРОДА ФРЯЗИНО И НЕПРОГРАММНЫМ НАПРАВЛЕНИЯМ ДЕЯТЕЛЬНОСТИ), ГРУППАМ И ПОДГРУППАМ ВИДОВ РАСХОДОВ КЛАССИФИКАЦИИ РАСХОДОВ БЮДЖЕТОВ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</si>
  <si>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</si>
  <si>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</si>
  <si>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Субвенция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</t>
  </si>
  <si>
    <t>Здравоохранение</t>
  </si>
  <si>
    <t>Другие вопросы в области здравоохранения</t>
  </si>
  <si>
    <t>06 4 00 00000</t>
  </si>
  <si>
    <t>06 4 01 00000</t>
  </si>
  <si>
    <t>01 0 00 00000</t>
  </si>
  <si>
    <t>01 1 00 00000</t>
  </si>
  <si>
    <t>01 1 01 00000</t>
  </si>
  <si>
    <t xml:space="preserve">01 1 01 62140 </t>
  </si>
  <si>
    <t>01 1 01 62110</t>
  </si>
  <si>
    <t>01 2 00 00000</t>
  </si>
  <si>
    <t>01 2 01 00000</t>
  </si>
  <si>
    <t>01 2 01 06040</t>
  </si>
  <si>
    <t>01 2 01 62200</t>
  </si>
  <si>
    <t>01 2 01 62220</t>
  </si>
  <si>
    <t>01 2 01 62230</t>
  </si>
  <si>
    <t>Основное мероприятие "Создание условий для выявления и развития талантов детей"</t>
  </si>
  <si>
    <t>340</t>
  </si>
  <si>
    <t>Стипендии</t>
  </si>
  <si>
    <t>Основное мероприятие "Модернизация системы воспитательной и психолого-социальной работы в системе образования направленных на:- воспитание российской гражданской идентичности, ответственного отношения к образованию, труду, окружающим людям и природе;  формирование ценностей коммуникативной компетенции, здорового и безопасного образа жизни"</t>
  </si>
  <si>
    <t>Реализация мер, направленных на трудовое  воспитание детей (организация временной занятости детей и подростков)</t>
  </si>
  <si>
    <t>01 3 00 00000</t>
  </si>
  <si>
    <t>01 3 01 00000</t>
  </si>
  <si>
    <t>Обеспечение деятельности органов местного  самоуправления</t>
  </si>
  <si>
    <t>95 0 00 00000</t>
  </si>
  <si>
    <t>95 0 00 01000</t>
  </si>
  <si>
    <t>95 0 00 04000</t>
  </si>
  <si>
    <t>95 0 00 05010</t>
  </si>
  <si>
    <t>96 0 00 00000</t>
  </si>
  <si>
    <t>96 0 00 61410</t>
  </si>
  <si>
    <t>99 0 00 00000</t>
  </si>
  <si>
    <t>99 0 00 01020</t>
  </si>
  <si>
    <t>99 0 00 01030</t>
  </si>
  <si>
    <t>99 0 00 07500</t>
  </si>
  <si>
    <t>99 0 00 62080</t>
  </si>
  <si>
    <t>09 1 01 00110</t>
  </si>
  <si>
    <t>Обеспечение деятельности органов местного самоуправления</t>
  </si>
  <si>
    <t>Связь и информатика</t>
  </si>
  <si>
    <t>01 1 01 62120</t>
  </si>
  <si>
    <t>Целевая
статья</t>
  </si>
  <si>
    <t>04 0 00 00000</t>
  </si>
  <si>
    <t>04 1 01 00000</t>
  </si>
  <si>
    <t>Изготовление радиационно-гигиенического паспорта территории города Фрязино</t>
  </si>
  <si>
    <t>13 1 01 00000</t>
  </si>
  <si>
    <t>13 0 00 00000</t>
  </si>
  <si>
    <t>12 2 01 00000</t>
  </si>
  <si>
    <t>Основное мероприятие "Содержание автомобильных дорог общего пользования местного значения"</t>
  </si>
  <si>
    <t>09 0 00 00000</t>
  </si>
  <si>
    <t>09 1 00 00000</t>
  </si>
  <si>
    <t>09 2 00 00000</t>
  </si>
  <si>
    <t>09 1 01 00000</t>
  </si>
  <si>
    <t>Обеспечение своевременности и полноты исполнения долговых обязательств</t>
  </si>
  <si>
    <t xml:space="preserve">Основное мероприятие "Хранение, комплектование, учет и использование документов архивных фондов Фрязинского муниципального архива и развитие  его материально-технической базы" </t>
  </si>
  <si>
    <t>Основное мероприятие "Совершенствование системы управления муниципальным долгом"</t>
  </si>
  <si>
    <t xml:space="preserve">Основное мероприятие "Совершенствование мотивации муниципальных служащих" </t>
  </si>
  <si>
    <t>03 0 00 00000</t>
  </si>
  <si>
    <t>03 1 00 00000</t>
  </si>
  <si>
    <t>02 1 01 00430</t>
  </si>
  <si>
    <t>05 2 00 00000</t>
  </si>
  <si>
    <t xml:space="preserve">Организация оздоровительных лагерей в каникулярное время ( в том числе с дневным пребыванием детей) </t>
  </si>
  <si>
    <t>05 2 01 00000</t>
  </si>
  <si>
    <t>07 0 00 00000</t>
  </si>
  <si>
    <t>08 0 00 00000</t>
  </si>
  <si>
    <t>08 1 00 00000</t>
  </si>
  <si>
    <t>08 1 01 00000</t>
  </si>
  <si>
    <t>08 2 00 00000</t>
  </si>
  <si>
    <t>08 1 01 00850</t>
  </si>
  <si>
    <t>06 0 00 00000</t>
  </si>
  <si>
    <t>06 1 00 00000</t>
  </si>
  <si>
    <t>06 1 01 00000</t>
  </si>
  <si>
    <t>06 1 01 03110</t>
  </si>
  <si>
    <t>06 1 02 00000</t>
  </si>
  <si>
    <t>06 2 00 00000</t>
  </si>
  <si>
    <t>06 2 01 00000</t>
  </si>
  <si>
    <t>06 2 02 00000</t>
  </si>
  <si>
    <t>06 2 03 00000</t>
  </si>
  <si>
    <t>06 3 00 00000</t>
  </si>
  <si>
    <t>Содержание муниципального казенного учреждения "Единая дежурно-диспетчерская служба города Фрязино"</t>
  </si>
  <si>
    <t>06 3 01 00000</t>
  </si>
  <si>
    <t>12 2 01 07210</t>
  </si>
  <si>
    <t>12 3 01 07300</t>
  </si>
  <si>
    <t>13 1 01 06130</t>
  </si>
  <si>
    <t>13 1 02 06210</t>
  </si>
  <si>
    <t>13 1 03 06310</t>
  </si>
  <si>
    <t>12 3 01 00000</t>
  </si>
  <si>
    <t>05 0 00 00000</t>
  </si>
  <si>
    <t>10 0 00 00000</t>
  </si>
  <si>
    <t>10 2 00 00000</t>
  </si>
  <si>
    <t>10 3 00 00000</t>
  </si>
  <si>
    <t>13 1 03 00000</t>
  </si>
  <si>
    <t>13 1 02 00000</t>
  </si>
  <si>
    <t>12 0 00 00000</t>
  </si>
  <si>
    <t>12 2 00 00000</t>
  </si>
  <si>
    <t>12 3 00 00000</t>
  </si>
  <si>
    <t>112</t>
  </si>
  <si>
    <t>Дошкольное образование</t>
  </si>
  <si>
    <t>Общее образование</t>
  </si>
  <si>
    <t xml:space="preserve">Поставка продуктов и организация питания  учащихся  из  многодетных, малообеспеченных  семей, подопечных и сирот </t>
  </si>
  <si>
    <t>310</t>
  </si>
  <si>
    <t>Руководство и управление в сфере установленных функций органов местного самоуправления</t>
  </si>
  <si>
    <t>100</t>
  </si>
  <si>
    <t>116</t>
  </si>
  <si>
    <t>Расходы на содержание муниципального казенного учреждения "Центр муниципальных закупок"</t>
  </si>
  <si>
    <t>06 4 02 00000</t>
  </si>
  <si>
    <t>Дополнительное образование детей</t>
  </si>
  <si>
    <t xml:space="preserve">Молодежная политика </t>
  </si>
  <si>
    <t>Подпрограмма "О поддержке отдельных категорий граждан при улучшении ими жилищных условий, в том числе с использованием ипотечных жилищных кредитов"</t>
  </si>
  <si>
    <t>05 4 00 00000</t>
  </si>
  <si>
    <t>Основное мероприятие "Оказание государственной поддержки отдельным категориям граждан"</t>
  </si>
  <si>
    <t>05 4 01 00000</t>
  </si>
  <si>
    <t>Муниципальная  программа "Образование города Фрязино" на 2017-2021 годы</t>
  </si>
  <si>
    <t>Подпрограмма "Развитие системы отдыха детей в городе Фрязино"</t>
  </si>
  <si>
    <t>Муниципальная программа "Муниципальное управление города Фрязино" на 2017-2021 годы</t>
  </si>
  <si>
    <t>14 0 00 00000</t>
  </si>
  <si>
    <t>14 1 01 00000</t>
  </si>
  <si>
    <t>14 1 01 01010</t>
  </si>
  <si>
    <t>15 0 00 00000</t>
  </si>
  <si>
    <t>15 1 01 00000</t>
  </si>
  <si>
    <t>15 1 01 00110</t>
  </si>
  <si>
    <t>15 1 01 60690</t>
  </si>
  <si>
    <t>16 0 00 00000</t>
  </si>
  <si>
    <t>16 1 01 00000</t>
  </si>
  <si>
    <t>Основное мероприятие "Реализация общесистемных мер по повышению качества и доступности  государственных и муниципальных услуг на территории муниципального образования."</t>
  </si>
  <si>
    <t>17 0 00 00000</t>
  </si>
  <si>
    <t>17 1 01 00000</t>
  </si>
  <si>
    <t>17 1 01 05010</t>
  </si>
  <si>
    <t>17 1 02 00000</t>
  </si>
  <si>
    <t>17 1 02 05040</t>
  </si>
  <si>
    <t>17 1 03 00000</t>
  </si>
  <si>
    <t>17 1 03 05020</t>
  </si>
  <si>
    <t>Обеспечение защиты информационно-технологической и телекоммуникационной инфраструктуры и информации</t>
  </si>
  <si>
    <t>17 1 04 00000</t>
  </si>
  <si>
    <t>Муниципальная 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Фрязино Московской области" на 2017-2021 годы</t>
  </si>
  <si>
    <t>Муниципальная программа "Информирование населения о деятельности органов местного самоуправления городского округа Фрязино" на 2017-2021 годы</t>
  </si>
  <si>
    <t>18 0 00 0000</t>
  </si>
  <si>
    <t>18 1 01 00000</t>
  </si>
  <si>
    <t>18 1 02 00000</t>
  </si>
  <si>
    <t>18 0 00 00000</t>
  </si>
  <si>
    <t>99 0 00 08010</t>
  </si>
  <si>
    <t>Расходы на содержание муниципального казенного учреждения "Центр бюджетного сопровождения"</t>
  </si>
  <si>
    <t>Функционирование высшего должностного лица субъекта Российской Федерации и муниципального образования</t>
  </si>
  <si>
    <t>Обслуживание  государственного внутреннего и муниципального долга</t>
  </si>
  <si>
    <t>Высшее должностное лицо муниципального образования</t>
  </si>
  <si>
    <t>17 1 05 05050</t>
  </si>
  <si>
    <t>17 1 05 00000</t>
  </si>
  <si>
    <t>Основное мероприятие "Снижение доли обучающихся в муниципальных общеобразовательных организациях, занимающихся во вторую смену" "</t>
  </si>
  <si>
    <t>01 2 07 00000</t>
  </si>
  <si>
    <t>01 2 07 S4480</t>
  </si>
  <si>
    <t>Создание и развитие в общеобразовательных организациях условий для ликвидации второй смены (строительство школы на 825 мест)</t>
  </si>
  <si>
    <t>Обеспечение подключения к региональным межведомственным информационным системам и сопровождение пользователей органов местного самоуправления</t>
  </si>
  <si>
    <t>01 2 06 00000</t>
  </si>
  <si>
    <t>01 2 06 60680</t>
  </si>
  <si>
    <t>13 1 01 06240</t>
  </si>
  <si>
    <t>Транспортировка в морг умерших, не имеющих супруга, близких и иных родственников, а также умерших иных категорий  для производства судебно-медицинской экспертизы(исследования) и патолого-анатомического вскрытия</t>
  </si>
  <si>
    <t>99 0 00 03500</t>
  </si>
  <si>
    <t>13 1 01 06230</t>
  </si>
  <si>
    <t>Реализация мероприятий по наказам избирателей</t>
  </si>
  <si>
    <t>05 4 01 S0220</t>
  </si>
  <si>
    <t>Подпрограмма "Профилактика преступлений и иных правонарушений в городском округе  Фрязино Московской области "</t>
  </si>
  <si>
    <t>Оборудование социально-значимых объектов инженерно-техническими сооружениями, обеспечивающими контроль доступа, блокирование несанкционированного доступа, контроль и оповещение о возникновении угроз</t>
  </si>
  <si>
    <t>06 1 02 03210</t>
  </si>
  <si>
    <t>06 1 03 00000</t>
  </si>
  <si>
    <t>Расходы на предоставление видеоизображения для системы технологического обеспечения региональной общественной безопасности и оперативного управления "Безопасный регион"</t>
  </si>
  <si>
    <t>06 1 03 03310</t>
  </si>
  <si>
    <t>Основное мероприятие "Профилактика и предупреждение проявления экстремизма"</t>
  </si>
  <si>
    <t>06 1 04 00000</t>
  </si>
  <si>
    <t>06 1 04 03410</t>
  </si>
  <si>
    <t>Подпрограмма "Снижение рисков и смягчение последствий чрезвычайных ситуаций природного и техногенного характера в городском округе  Фрязино Московской области"</t>
  </si>
  <si>
    <t>06 2 01 04110</t>
  </si>
  <si>
    <t>Разработка, уточнение и корректировка электронного паспорта, планов действий по предупреждению и ликвидации чрезвычайных ситуаций, паспортов безопасности, проведение тренировок</t>
  </si>
  <si>
    <t>06 2 01 04120</t>
  </si>
  <si>
    <t>Проведение городских и участие в областных соревнованиях-слетах "Школа безопасности"</t>
  </si>
  <si>
    <t>06 2 01 04130</t>
  </si>
  <si>
    <t>Создание материальных и финансовых ресурсов для ликвидации чрезвычайных ситуаций</t>
  </si>
  <si>
    <t>06 2 02 04210</t>
  </si>
  <si>
    <t>Выполнение работ по благоустройству акватории городских пляжей и территории водно-спасательного поста</t>
  </si>
  <si>
    <t>Обеспечение деятельности водноспасательного поста</t>
  </si>
  <si>
    <t>Подпрограмма "Развитие и совершенствование систем оповещения и информирования населения  городского округа  Фрязино Московской области "</t>
  </si>
  <si>
    <t>06 3 01 05120</t>
  </si>
  <si>
    <t>Оплата услуг связи, эксплуатационно-техническое обслуживание аппаратуры систем оповещения и информирования населения</t>
  </si>
  <si>
    <t>Подпрограмма "Обеспечение пожарной безопасности на территории  городского округа  Фрязино Московской области "</t>
  </si>
  <si>
    <t>06 4 01 06110</t>
  </si>
  <si>
    <t>Приобретение, установка и содержание средств обеспечения пожарной безопасности</t>
  </si>
  <si>
    <t>06 4 01 06120</t>
  </si>
  <si>
    <t>Приобретение знаков пожарной эвакуации, баннеров, плакатов, литературы по пожарной безопасности</t>
  </si>
  <si>
    <t>06 4 01 06130</t>
  </si>
  <si>
    <t>Проведение городских и участие в областных соревнованиях-слетах "Юные друзья пожарных"</t>
  </si>
  <si>
    <t>06 4 02 06210</t>
  </si>
  <si>
    <t>Поддержка общественных объединений добровольной пожарной охраны и добровольных пожарных</t>
  </si>
  <si>
    <t>06 5 00 00000</t>
  </si>
  <si>
    <t>Подпрограмма "Обеспечение мероприятий гражданской обороны на территории  городского округа  Фрязино Московской области"</t>
  </si>
  <si>
    <t>06 5 01 00000</t>
  </si>
  <si>
    <t>06 5 01 07110</t>
  </si>
  <si>
    <t>Создание запасов продовольствия, медицинских средств индивидуальной защиты и иных средств, используемых в целях гражданской обороны</t>
  </si>
  <si>
    <t>Ремонт  и обслуживание объектов гражданской обороны</t>
  </si>
  <si>
    <t>Расходы на подготовку и обучение населения, организация деятельности курсов гражданской обороны, учебных консультационных пунктов</t>
  </si>
  <si>
    <t>01 1 01 62140</t>
  </si>
  <si>
    <t>ПО ЦЕЛЕВЫМ СТАТЬЯМ (МУНИЦИПАЛЬНЫМ ПРОГРАММАМ ГОРОДА ФРЯЗИНО И НЕПРОГРАММНЫМ НАПРАВЛЕНИЯМ ДЕЯТЕЛЬНОСТИ), ГРУППАМ И ПОДГРУППАМ ВИДОВ РАСХОДОВ КЛАССИФИКАЦИИ РАСХОДОВ БЮДЖЕТОВ</t>
  </si>
  <si>
    <t>Вид
расходов</t>
  </si>
  <si>
    <t>Комплектование книжных фондов</t>
  </si>
  <si>
    <t>02 2 01 00441</t>
  </si>
  <si>
    <t>Подпрограмма "Развитие конкуренции"</t>
  </si>
  <si>
    <t>08 4 00 00000</t>
  </si>
  <si>
    <t>08 1 01 00840</t>
  </si>
  <si>
    <t>Перечисление взносов на капитальный ремонт  общего имущества за помещения, находящиеся в муниципальной собственности</t>
  </si>
  <si>
    <t>Подпрограмма "Содержание, ремонт, реконструкция и строительство дорог общего пользования местного значения"</t>
  </si>
  <si>
    <t>Другие вопросы в области средств массовой информации</t>
  </si>
  <si>
    <t>Средства массовой информации</t>
  </si>
  <si>
    <t>19 0 00 00000</t>
  </si>
  <si>
    <t>19 1 02 00000</t>
  </si>
  <si>
    <t>19 1 02 01925</t>
  </si>
  <si>
    <t>Предоставление субсидий  на развитие центров времяпрепровождения детей</t>
  </si>
  <si>
    <t>08 1 01 00830</t>
  </si>
  <si>
    <t>Сельское хозяйство и рыболовство</t>
  </si>
  <si>
    <t>Основное мероприятие "Благоустройство территории городского округа Фрязино"</t>
  </si>
  <si>
    <t>Расходы на содержание муниципального казенного учреждения "Ритуальные услуги"</t>
  </si>
  <si>
    <t>02 2 01 00000</t>
  </si>
  <si>
    <t xml:space="preserve">Обеспечение (доведение до запланированных значений качественных показателей) муниципальных учреждений дошкольного, начального общего, основного общего и  среднего общего образования доступом в сеть Интернет </t>
  </si>
  <si>
    <t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обеспечение предоставления гражданам субсидий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</si>
  <si>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</si>
  <si>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</si>
  <si>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Обеспечение переданного государственного полномочия Московской области по созданию  комиссий по делам несовершеннолетних и защите их прав городских округов и муниципальных районов Московской области</t>
  </si>
  <si>
    <t>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</si>
  <si>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предоставление гражданам субсидий 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</si>
  <si>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образовательных организаций в Московской области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</si>
  <si>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</si>
  <si>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</si>
  <si>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предоставление гражданам субсидий</t>
  </si>
  <si>
    <t>Материально-техническое обеспечение деятельности народных дружин</t>
  </si>
  <si>
    <t>Основное мероприятие "Повышение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</si>
  <si>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Основное мероприятие "Осуществление мероприятий по обеспечению безопасности людей на водных объектах городского округа Фрязино"</t>
  </si>
  <si>
    <t>Основное мероприятие "Совершенствование механизма реагирования экстренных оперативных служб на обращения населения города Фрязино по единому номеру "112"</t>
  </si>
  <si>
    <t>Основное мероприятие "Создание и поддержание 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</si>
  <si>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"Обеспечение первичных мер пожарной безопасности "</t>
  </si>
  <si>
    <t>Основное мероприятие "Развитие добровольной пожарной охраны на территории городского округа Фрязино "</t>
  </si>
  <si>
    <t>Создание административной комиссии, уполномоченной рассматривать дела об административных правонарушениях в сфере благоустройства</t>
  </si>
  <si>
    <t>к решению Совета депутатов городского округа Фрязино</t>
  </si>
  <si>
    <t>Совет депутатов городского округа Фрязино</t>
  </si>
  <si>
    <t xml:space="preserve"> Администрация городского округа Фрязино</t>
  </si>
  <si>
    <t>Непрограммные расходы бюджета городского округа Фрязино</t>
  </si>
  <si>
    <t>Контрольно-счетная  палата городского округа Фрязино</t>
  </si>
  <si>
    <t>Муниципальная программа "Формирование современной городской среды городского округа Фрязино Московской области  на 2018-2022 годы</t>
  </si>
  <si>
    <t>20 0 00 00000</t>
  </si>
  <si>
    <t>20 1 00 00000</t>
  </si>
  <si>
    <t>Подпрограмма "Формирование комфортной городской среды городского округа Фрязино Московской области на 2018-2022 годы  "</t>
  </si>
  <si>
    <t>Подпрограмма "Благоустройство территории городского округа Фрязино Московской области на 2018-2022 годы  "</t>
  </si>
  <si>
    <t>Подпрограмма "Создание условий для комфортного проживания жителей в многоквартирных домах городского  округа Фрязино Московской области на 2018-2022 годы  "</t>
  </si>
  <si>
    <t>Основное мероприятие "Ремонт проезжей части и обустройство парковочных площадок внутридворовых территорий в рамках программы 10% ремонта дворовых территорий (включая выполнение работ по проведению лабораторных испытаний дорожно-строительных материалов (вырубок из асфальтобетонного покрытия) для контроля качества асфальтобетонного покрытия)"</t>
  </si>
  <si>
    <t>20 2 00 00000</t>
  </si>
  <si>
    <t>20 2 01 00000</t>
  </si>
  <si>
    <t>Основное мероприятие "Обустройство детских игровых площадок, контейнерных площадок, озеленение, наружное освещение в рамках комплексного благоустройства 10% дворовых территорий (включая выполнение работ по экспертизе)"</t>
  </si>
  <si>
    <t>20 1 02 00000</t>
  </si>
  <si>
    <t>20 1 03 00000</t>
  </si>
  <si>
    <t>20 1 03 04230</t>
  </si>
  <si>
    <t>Обустройство детских игровых площадок, контейнерных площадок, озеленение, наружное освещение</t>
  </si>
  <si>
    <t>Основное мероприятие "Реализация мероприятий по наказам избирателей"</t>
  </si>
  <si>
    <t>20 1 04 07700</t>
  </si>
  <si>
    <t>20 1 04 00000</t>
  </si>
  <si>
    <t>Основное мероприятие "Содержание внутриквартальных дорог и прилегающих территорий"</t>
  </si>
  <si>
    <t>20 2 01 04210</t>
  </si>
  <si>
    <t>20 2 02 04220</t>
  </si>
  <si>
    <t>20 2 02 00000</t>
  </si>
  <si>
    <t>20 1 02 04280</t>
  </si>
  <si>
    <t>20 2 03 04260</t>
  </si>
  <si>
    <t>Основное мероприятие "Уличное освещение"</t>
  </si>
  <si>
    <t>20 2 03 00000</t>
  </si>
  <si>
    <t xml:space="preserve">Основное мероприятие "Осуществление переданных полномочий по организации проведения мероприятий по отлову и содержанию безнадзорных животных" </t>
  </si>
  <si>
    <t>20 2 05 00000</t>
  </si>
  <si>
    <t>20 2 05 60870</t>
  </si>
  <si>
    <t>20 2 06 00000</t>
  </si>
  <si>
    <t>20 2 06 62670</t>
  </si>
  <si>
    <t>20 3 00 00000</t>
  </si>
  <si>
    <t>20 3 04 00000</t>
  </si>
  <si>
    <t>Основное мероприятие "Внесение взносов на капитальный ремонт общего имущества за помещения, находящиеся в муниципальной собственности"</t>
  </si>
  <si>
    <t>20 3 04 06100</t>
  </si>
  <si>
    <t>03 2 01 00000</t>
  </si>
  <si>
    <t>03 2 00 00000</t>
  </si>
  <si>
    <t>Подпрограмма "Строительство, реконструкция, модернизация объектов физической культуры и спорта"</t>
  </si>
  <si>
    <t>05 2 01 L4970</t>
  </si>
  <si>
    <t>Реализация мероприятий по обеспечению жильем молодых семей</t>
  </si>
  <si>
    <t>18 1 01 06040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</si>
  <si>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</si>
  <si>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Основное мероприятие "Создание административной комиссии, уполномоченной рассматривать административные дела об административных правонарушениях в сфере благоустройства" </t>
  </si>
  <si>
    <t>Финансовое управление администрации городского округа Фрязино</t>
  </si>
  <si>
    <t>01 1 04 05110</t>
  </si>
  <si>
    <t>01 1 04 00000</t>
  </si>
  <si>
    <t>Управление образования администрации городского округа Фрязино</t>
  </si>
  <si>
    <t>860</t>
  </si>
  <si>
    <t>Предоставление платежей, взносов, безвозмездных перечислений субъектам международного права</t>
  </si>
  <si>
    <t xml:space="preserve">Расходы на обеспечение деятельности (оказание услуг) муниципального бюджетного  учреждения "Городское хозяйство" </t>
  </si>
  <si>
    <t>Расходы на обеспечение деятельности (оказание услуг) муниципальных учреждений</t>
  </si>
  <si>
    <t>Размещение материалов в сетевых изданиях</t>
  </si>
  <si>
    <t>и на плановый период 2020 и 2021 годов"</t>
  </si>
  <si>
    <t xml:space="preserve">            к решению Совета депутатов городского округа Фрязино</t>
  </si>
  <si>
    <t>Сумма 2020</t>
  </si>
  <si>
    <t xml:space="preserve">Сумма 2021 </t>
  </si>
  <si>
    <t>Муниципальная  программа городского округа Фрязино Московской области "Образование города Фрязино" на 2017-2021 годы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</si>
  <si>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</si>
  <si>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</si>
  <si>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</si>
  <si>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01 4 00 00000</t>
  </si>
  <si>
    <t>01 4 01 00000</t>
  </si>
  <si>
    <t>01 4 01 00110</t>
  </si>
  <si>
    <t>Основное мероприятие "Обеспечение 100% доли воспитанников дошкольных образовательных организаций, обучающихся по программам, соответствующих требованиям федерального  государственного образовательного стандарта дошкольного образования."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</si>
  <si>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</si>
  <si>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</si>
  <si>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</si>
  <si>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</si>
  <si>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Основное мероприятие "Реализация мер, направленных на трудовое воспитание несовершеннолетних с 14 до 18 лет в свободное от учебы время"</t>
  </si>
  <si>
    <t>Основное мероприятие "Увеличение доли обучающихся по федеральным государственным образовательным стандартам"</t>
  </si>
  <si>
    <t>01 1 01 07870</t>
  </si>
  <si>
    <t>01 2 01 07870</t>
  </si>
  <si>
    <t>01 2 05 00000</t>
  </si>
  <si>
    <t>01 2 05 05450</t>
  </si>
  <si>
    <t>Выплата ежегодных стипендий Главы города Фрязино для детей и подростков, проявивших выдающиеся способности в области науки, искусства и спорта</t>
  </si>
  <si>
    <t>01 2 06 05110</t>
  </si>
  <si>
    <t xml:space="preserve">Основное мероприятие "Снижение доли обучающихся в муниципальных общеобразовательных организациях, занимающихся во вторую смену" </t>
  </si>
  <si>
    <t>Основное мероприятие "Увеличение численности детей, привлекаемых к участию в творческих мероприятиях".</t>
  </si>
  <si>
    <t>01 3 01 07870</t>
  </si>
  <si>
    <t>01 3 01 05450</t>
  </si>
  <si>
    <t>Муниципальная программа городского округа Фрязино Московской области "Культура города Фрязино" на 2017-2021 годы</t>
  </si>
  <si>
    <t>02 3 00 00000</t>
  </si>
  <si>
    <t>02 3 01 00000</t>
  </si>
  <si>
    <t>02 3 01 00110</t>
  </si>
  <si>
    <t>Основное мероприятие "Создание условий для обеспечения управленческих функций в сфере культуры и координирования деятельности учреждений культуры"</t>
  </si>
  <si>
    <t>Основное мероприятие "Реализация программы проведения городских и других культурно-массовых мероприятий"</t>
  </si>
  <si>
    <t>02 1 02 07870</t>
  </si>
  <si>
    <t>Подпрограмма  "Организация досуга и предоставление услуг организаций культуры"</t>
  </si>
  <si>
    <t>Проведение культурно-массовых мероприятий, организация и участие в конкурсах</t>
  </si>
  <si>
    <t>Основное мероприятие "Обеспечение выполнения функций культурно-досуговых учреждений города Фрязино"</t>
  </si>
  <si>
    <t>Основное мероприятие "Обеспечение выполнения функций библиотек города Фрязино"</t>
  </si>
  <si>
    <t>02 2 02 07870</t>
  </si>
  <si>
    <t>02 2 03 00000</t>
  </si>
  <si>
    <t>Основное мероприятие "Создание электронной библиотеки. Автоматизация процессов комплектования и обработки фонда, обслуживания пользователей, ведение электронного каталога"</t>
  </si>
  <si>
    <t>02 2 03 00421</t>
  </si>
  <si>
    <t>02 2 03 00422</t>
  </si>
  <si>
    <t>Расходы на развитие электронного каталога и электронной библиотеки</t>
  </si>
  <si>
    <t>Расходы на организацию электронного читательского билета, приобретение оборудования и программного обеспечения бесконтактной смарт-карты для идентификации читателя</t>
  </si>
  <si>
    <t>Муниципальная программа городского округа Фрязино Московской области"Физическая культура и спорт города Фрязино" на 2017-2021 годы</t>
  </si>
  <si>
    <t>Основное мероприятие "Спортивная, физкультурно-массовая и оздоровительная работа"</t>
  </si>
  <si>
    <t>03 1 02 00000</t>
  </si>
  <si>
    <t>03 1 02 00483</t>
  </si>
  <si>
    <t>Участие в областных, всероссийских и международных соревнованиях, проведение городских спортивных мероприятий</t>
  </si>
  <si>
    <t>Основное мероприятие "Обеспечение выполнения функций муниципальных учреждений"</t>
  </si>
  <si>
    <t>03 1 03 00000</t>
  </si>
  <si>
    <t>03 1 03 07870</t>
  </si>
  <si>
    <t>Спорт высших достижений</t>
  </si>
  <si>
    <t>Основное мероприятие "Капитальный ремонт и приобретение оборудования для оснащения плоскостных спортивных сооружений"</t>
  </si>
  <si>
    <t>Расходы на капитальный ремонт и приобретение оборудования для оснащения плоскостных спортивных сооружений</t>
  </si>
  <si>
    <t>Массовый спорт</t>
  </si>
  <si>
    <t>03 2 01 S2510</t>
  </si>
  <si>
    <t>Муниципальная программа городского округа Фрязино Московской области "Молодежь наукограда Фрязино" на 2017-2021 годы</t>
  </si>
  <si>
    <t>Основное мероприятие "Обеспечение выполнения функций муниципального учреждения "молодежный центр г.Фрязино"</t>
  </si>
  <si>
    <t>04 1 07 00000</t>
  </si>
  <si>
    <t>04 1 07 07870</t>
  </si>
  <si>
    <t xml:space="preserve">Основное мероприятие "Организационные мероприятия" </t>
  </si>
  <si>
    <t>04 1 01 00411</t>
  </si>
  <si>
    <t>Участие в мероприятиях, повышение квалификации специалистов сферы работы с молодежью, приобретение наградной атрибутики</t>
  </si>
  <si>
    <t xml:space="preserve">Основное мероприятие "Профилактика асоциальных явлений в молодежной среде, развитие добровольчества, взаимодействие с общественными организациями" </t>
  </si>
  <si>
    <t>04 1 02 00000</t>
  </si>
  <si>
    <t>611</t>
  </si>
  <si>
    <t>Расходы на проведение мероприятий по профилактике наркомании и алкоголизма, для подростков с девиантным поведением и находящихся в трудной жизненной ситуации, по взаимодействию с общественными организациями и поддержке добровольчества</t>
  </si>
  <si>
    <t xml:space="preserve">Основное мероприятие "Патриотическое воспитание молодежи" </t>
  </si>
  <si>
    <t>04 1 03 00000</t>
  </si>
  <si>
    <t>04 1 02 00411</t>
  </si>
  <si>
    <t>04 1 03 00411</t>
  </si>
  <si>
    <t>Расходы на проведение мероприятий по поисковой работе, патриотической направленности; проведение фестивалей исторической реконструкции</t>
  </si>
  <si>
    <t>04 1 04 00000</t>
  </si>
  <si>
    <t>04 1 04 00411</t>
  </si>
  <si>
    <t>Основное мероприятие "Поддержка творческих инициатив и социальной активности молодежи, пропаганда здорового образа жизни, организация работы с различными направлениями молодежных субкультур"</t>
  </si>
  <si>
    <t>Расходы на проведение мероприятий по пропаганде здорового образа жизни, по направлениям субкультур, сезона Фрязинской лиги КВН и других творческих направлений</t>
  </si>
  <si>
    <t>04 1 05 00000</t>
  </si>
  <si>
    <t>04 1 05 00411</t>
  </si>
  <si>
    <t>Основное мероприятие "Повышение общественной активности в молодежной среде. Информационное обеспечение молодежи."</t>
  </si>
  <si>
    <t>Расходы на организацию работы молодежного медиацентра, консультативных и координационных органов по работе с молодежью; на проведение мероприятий, направленных на повышение общественной и избирательной активности молодежи</t>
  </si>
  <si>
    <t>04 1 06 00000</t>
  </si>
  <si>
    <t>04 1 06 00411</t>
  </si>
  <si>
    <t>Расходы на проведение мероприятий по работе со студентами, организацию сезонных и временных работ для молодежи, профориентационные и иные консультации для молодежи</t>
  </si>
  <si>
    <t>Муниципальная  программа городского округа Фрязино Московской области "Жилище" на 2017-2021 годы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</si>
  <si>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</si>
  <si>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"Компенсация оплаты основного долга по ипотечному жилищному кредиту"</t>
  </si>
  <si>
    <t>Предоставление компенсации основного долга по ипотечному жилищному кредиту</t>
  </si>
  <si>
    <t>Основное мероприятие "Профессиональное самоопределение молодежи, работа со студенчеством, летняя занятость"</t>
  </si>
  <si>
    <t>Муниципальная программа городского округа Фрязино Московской области "Безопасность города Фрязино" на 2017-2021 годы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</si>
  <si>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 с целью предупреждения терроризма"</t>
  </si>
  <si>
    <t>Обеспечение охраны здания администрации ( в том числе приобретение сетевого и серверного оборудования), повышение квалификации специалистов по безопасности</t>
  </si>
  <si>
    <t>06 1 01 03120</t>
  </si>
  <si>
    <t>Основное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</si>
  <si>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>Обеспечение мероприятий по пресечению незаконной игорной деятельности</t>
  </si>
  <si>
    <t>06 1 02 03230</t>
  </si>
  <si>
    <t>Основное мероприятие "Создание, развитие системы технологического обеспечения региональной общественной безопасности и оперативного управления "Безопасный регион", установка систем видеонаблюдения  в местах массового пребывания людей"</t>
  </si>
  <si>
    <t>Расходы на проведение  конференций, семинаров, творческих встреч, круглых столов, национально-культурных мероприятий</t>
  </si>
  <si>
    <t>06 2 02 04230</t>
  </si>
  <si>
    <t>Расходы на организацию и проведение мониторинга состояния мест рекреации на водных объектах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</si>
  <si>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</si>
  <si>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"Повышение степени готовности ЗСГО к приему укрываемого населения"</t>
  </si>
  <si>
    <t>06 5 02 07120</t>
  </si>
  <si>
    <t>Основное мероприятие "Реализация и обеспечение плана гражданской обороны и защиты населения городского округа Фрязино"</t>
  </si>
  <si>
    <t>06 5 03 00000</t>
  </si>
  <si>
    <t>06 5 02 00000</t>
  </si>
  <si>
    <t>06 5 03 07130</t>
  </si>
  <si>
    <t>06 1 01 03160</t>
  </si>
  <si>
    <t>Расходы на приобретение и обслуживание специализированного ПО</t>
  </si>
  <si>
    <t>Муниципальная программа городского округа Фрязино Московской области  "Развитие инженерной  инфраструктуры и энергоэффективности на территории городского округа Фрязино Московской области" на 2019-2023 годы</t>
  </si>
  <si>
    <t>07 1 00 00000</t>
  </si>
  <si>
    <t>07 1 01 00000</t>
  </si>
  <si>
    <t>Коммунальное хозяйство</t>
  </si>
  <si>
    <t>Подпрограмма "Чистая вода"</t>
  </si>
  <si>
    <t>Основное мероприятие "Строительство, реконструкция , капитальный ремонт, приобретение, монтаж и ввод в эксплуатацию объектов водоснабжения (ВЗУ, ВНС, станций водоочистки) на территории городского округа Фрязино</t>
  </si>
  <si>
    <t>Капитальный ремонт с установкой станции водоочистки на ВЗУ №4 и ВЗУ №5</t>
  </si>
  <si>
    <t>07 3 00 00000</t>
  </si>
  <si>
    <t>Подпрограмма "Создание условий для обеспечения качественными жилищно-коммунальными услугами"</t>
  </si>
  <si>
    <t>Основное мероприятие "Организация обеспечения надежного теплоснабжения потребителей, в том числе в случае неисполнения теплоснабжающими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 и водоотведения"</t>
  </si>
  <si>
    <t>07 3 02 00000</t>
  </si>
  <si>
    <t>07 3 02 08310</t>
  </si>
  <si>
    <t>Актуализация схем теплоснабжения. Внедрение расчетно-топологического комплекса.</t>
  </si>
  <si>
    <t>Актуализация схем водоснабжения и водоотведения</t>
  </si>
  <si>
    <t>07 3 02 08320</t>
  </si>
  <si>
    <t>Подпрограмма "Энергосбережение и повышение энергетической эффективности"</t>
  </si>
  <si>
    <t>07 4 00 00000</t>
  </si>
  <si>
    <t>07 4 02 00000</t>
  </si>
  <si>
    <t>07 4 02 08210</t>
  </si>
  <si>
    <t>Муниципальная программа городского округа Фрязино Московской области "Предпринимательство города Фрязино" на 2017-2021 годы</t>
  </si>
  <si>
    <t>Основное мероприятие "Реализация механизмов государственной поддержки субъектов малого и среднего предпринимательства"</t>
  </si>
  <si>
    <t>Предоставление субсидий субъектам малого и среднего предпринимательства на частичную компенсацию затрат на приобретение оборудования в целях создания и (или) развития и (или) модернизации производства товаров (работ, услуг)</t>
  </si>
  <si>
    <t xml:space="preserve">Предоставление субсидий на частичную компенсацию затрат субъектов малого и среднего предпринимательства, связанных с созданием и (или) развитием Центров молодежного инновационного творчества (ЦМИТ) </t>
  </si>
  <si>
    <t>08 1 01 00845</t>
  </si>
  <si>
    <t>Содержание мест захоронения, могил, ограждение кладбищ</t>
  </si>
  <si>
    <t>08 2 04 00000</t>
  </si>
  <si>
    <t>08 2 04 00860</t>
  </si>
  <si>
    <t>Основное мероприятие "Обеспечение деятельности МКУ г.Фрязино "Ритуальные услуги""</t>
  </si>
  <si>
    <t>08 2 05 00000</t>
  </si>
  <si>
    <t>Основное мероприятие "Обеспечение деятельности МКУ г.Фрязино Центр муниципальных закупок"</t>
  </si>
  <si>
    <t>Муниципальная программа городского округа Фрязино Московской области "Муниципальное управление города Фрязино" на 2017-2021 годы</t>
  </si>
  <si>
    <t>09 3 00 00000</t>
  </si>
  <si>
    <t>09 3 04 00000</t>
  </si>
  <si>
    <t>Расходы на выплату пенсии за выслугу лет лицам, замещающим муниципальные должности и должности муниципальной службы, в связи с  выходом  на пенсию</t>
  </si>
  <si>
    <t>09 3 04 02010</t>
  </si>
  <si>
    <t>Муниципальная программа городского округа Фрязино Московской области "Развитие и функционирование дорожно-транспортного комплекса городского округа Фрязино" на 2017-2021 годы</t>
  </si>
  <si>
    <t>Подпрограмма "Организация транспортного обслуживания населения"</t>
  </si>
  <si>
    <t>Основное мероприятие "Организация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поддержки"</t>
  </si>
  <si>
    <t>Расходы на организацию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</t>
  </si>
  <si>
    <t>12 1 00 00000</t>
  </si>
  <si>
    <t>12 1 01 00000</t>
  </si>
  <si>
    <t>Расходы на содержание автомобильных дорог общего пользования местного значения</t>
  </si>
  <si>
    <t>Основное мероприятие "Проведение ремонта автомобильных дорог общего пользования местного значения, в том числе замена и установка остановочных павильонов (включая выполнение работ по проведению по проведению лабораторных испытаний дорожно строительных материалов (вырубок из асфальтобетонного покрытия))</t>
  </si>
  <si>
    <t>12 3 02 00000</t>
  </si>
  <si>
    <t>12 3 02 S0240</t>
  </si>
  <si>
    <t>Расходы на проведение ремонта автомобильных дорог общего пользования местного значения, в том числе замена и установка остановочных павильонов</t>
  </si>
  <si>
    <t>Основное мероприятие "Содержание и установка светофорных объектов "</t>
  </si>
  <si>
    <t>Расходы на содержание и установку светофорных объектов</t>
  </si>
  <si>
    <t>Основное мероприятие " Содержание и установка дорожных знаков"</t>
  </si>
  <si>
    <t xml:space="preserve">Расходы на содержание и установку дорожных знаков </t>
  </si>
  <si>
    <t>12 2 02 00000</t>
  </si>
  <si>
    <t>Расходы на нанесение горизонтальной разметки</t>
  </si>
  <si>
    <t>Основное мероприятие "Нанесение горизонтальной разметки"</t>
  </si>
  <si>
    <t>12 2 03 00000</t>
  </si>
  <si>
    <t>Основное мероприятие "Установка и ремонт дорожных ограждений"</t>
  </si>
  <si>
    <t>Расходы на установку и ремонт дорожных ограждений</t>
  </si>
  <si>
    <t>12 2 04 00000</t>
  </si>
  <si>
    <t>Основное мероприятие "Вырубка и формовочная обрезка деревьев, препятствующих видимости технических средств организации дорожного движения"</t>
  </si>
  <si>
    <t>12 2 05 00000</t>
  </si>
  <si>
    <t>Расходы на вырубку и формовочную обрезку деревьев, препятствующих видимости технических средств организации дорожного движения</t>
  </si>
  <si>
    <t>Основное мероприятие "Инвентаризация и увеличение парковочных машиномест"</t>
  </si>
  <si>
    <t>12 2 07 00000</t>
  </si>
  <si>
    <t>Расхода на инвентаризацию и увеличение парковочных машиномест</t>
  </si>
  <si>
    <t>Основное мероприятие "Обустройство, содержание и ремонт автобусных площадок и павильонов "</t>
  </si>
  <si>
    <t>12 2 09 00000</t>
  </si>
  <si>
    <t>12 2 09 07250</t>
  </si>
  <si>
    <t xml:space="preserve">Расходы на бустройство, содержание и ремонт автобусных площадок и павильонов </t>
  </si>
  <si>
    <t>Основное мероприятие "Обустройство пешеходных переходов и обслуживание объектов пешеходных переходов со светофором Т7"</t>
  </si>
  <si>
    <t>12 2 10 00000</t>
  </si>
  <si>
    <t>12 2 10 07260</t>
  </si>
  <si>
    <t>Расходы на обустройство пешеходных переходов и обслуживание объектов пешеходных переходов со светофором Т7</t>
  </si>
  <si>
    <t>Основное мероприятие "Обустройство, ремонт и нанесение разметки велодорожек"</t>
  </si>
  <si>
    <t>12 2 11 00000</t>
  </si>
  <si>
    <t>Муниципальная программа городского округа Фрязино Московской области "Охрана окружающей природной среды городского округа Фрязино" на 2017-2021 годы</t>
  </si>
  <si>
    <t>Основное мероприятие "Проведение комплексных мероприятий по мониторингу атмосферного воздуха, водных объектов, своевременному выявлению и устранению источников загрязнения, предотвращению загрязнения окружающей среды отходами, предупреждению возникновений инфекционных заболеваний на территории городского округа Фрязино."</t>
  </si>
  <si>
    <t>Выполнение работ по акарицидной обработке прибрежной полосы и мест отдыха на озере "Большое" против клещей и малярийных комаров с предварительным энтомологическим обследованием</t>
  </si>
  <si>
    <t>Ликвидация несанкционированных свалок и уборка бесхозных территорий в том числе на территории лесных массивов и вблизи водных объектов, осуществление своевременного  сбора и вывоза отходов 1-4 класса</t>
  </si>
  <si>
    <t>Основное мероприятие "Проведение мероприятий по сохранению и улучшению состояния зеленого фонда."</t>
  </si>
  <si>
    <t>Расходы на приобретение и посадку деревьев, кустарников, озеленение</t>
  </si>
  <si>
    <t>Основное  мероприятие "Проведение мероприятий по организации и развитию системы экологического образования, воспитания и просвещения населения города Фрязино"</t>
  </si>
  <si>
    <t xml:space="preserve">Расходы на проведение мероприятий по организации и развитию системы экологического образования, воспитания и просвещения населения </t>
  </si>
  <si>
    <t>06 2 03 08010</t>
  </si>
  <si>
    <t>06 2 02 08010</t>
  </si>
  <si>
    <t>08 2 05 08010</t>
  </si>
  <si>
    <t>16 1 01 08010</t>
  </si>
  <si>
    <t>08 4 05 08010</t>
  </si>
  <si>
    <t>09 2 03 00000</t>
  </si>
  <si>
    <t>09 2 03 00650</t>
  </si>
  <si>
    <t>12 1 01 07110</t>
  </si>
  <si>
    <t>12 2 05 07230</t>
  </si>
  <si>
    <t>12 2 07 07240</t>
  </si>
  <si>
    <t>12 2 11 07220</t>
  </si>
  <si>
    <t>12 2 02 07211</t>
  </si>
  <si>
    <t>12 2 02 07212</t>
  </si>
  <si>
    <t>12 2 04 07213</t>
  </si>
  <si>
    <t>Муниципальная программа городского округа Фрязино Московской области "Социальная поддержка населения города Фрязино" на 2017-2021 годы</t>
  </si>
  <si>
    <t>10 2 02 00000</t>
  </si>
  <si>
    <t>Основное мероприятие "Повышение доступности для инвалидов и других моломобильных групп населения муниципальных приоритетных объектов"</t>
  </si>
  <si>
    <t>Оснащение муниципальных общеобразовательных организаций специальным, в том числе учебным, реабилитационным оборудованием</t>
  </si>
  <si>
    <t>10 2 02 02310</t>
  </si>
  <si>
    <t>Создание безбарьерной среды в муниципальных учреждениях культуры, физическойкультуры и спорта и муниципальных учреждениях дополнительного образования сферы культуры, физической культуры и спорта, приобретение оборудования</t>
  </si>
  <si>
    <t>10 2 02 02320</t>
  </si>
  <si>
    <t>10 3 01 00000</t>
  </si>
  <si>
    <t>Основное мероприятие "Создание условий для духовного, нравственного и физического развития детей, находящихся  в трудной жизненной ситуации, проживающих на территории города Фрязино".</t>
  </si>
  <si>
    <t>10 3 01 S2190</t>
  </si>
  <si>
    <t>Муниципальная программа городского округа Фрязино Московской области "Развитие архивного дела города  Фрязино" на 2017-2021 годы</t>
  </si>
  <si>
    <t>Муниципальная программа городского округа Фрязино Московской области "Управление муниципальным имуществом и земельными ресурсами в городском округе Фрязино Московской области" на 2017-2021 годы</t>
  </si>
  <si>
    <t>Основное мероприятие "Обеспечение  рационального и эффективного использования муниципальной собственности города Фрязино, вовлечение в оборот нового  имущества. Обеспечение полноты и достоверности учета муниципальной собственности- оптимизация имущественного комплекса муниципальных предприятий, учреждений"</t>
  </si>
  <si>
    <t>Оформление земельных участков и имущества в муниципальную собственность, регистрация права собственности. Списание муниципального имущества. Обследование зданий на предмет технического состояния. Предоставление муниципального имущества в собственность либо аренду,  приватизация имущества</t>
  </si>
  <si>
    <t>Муниципальная программа городского округа Фрязино Московской области 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учреждения "Многофункциональный центр предоставления государственных и муниципальных услуг городского округа Фрязино Московской области" на 2017-2021 годы</t>
  </si>
  <si>
    <t>Муниципальная программа "Развитие информационной и технической инфраструктуры экосистемы цифровой экономики городского округа Фрязино Московской области" на 2019-2022 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</si>
  <si>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</si>
  <si>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 xml:space="preserve">Расходы на развитие и обеспечение функционирования базовой информационно-технологической инфраструктуры ОМСУ муниципального образования 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</si>
  <si>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</si>
  <si>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17 1 02 05030</t>
  </si>
  <si>
    <t>Подключение ОМСУ   к единой интегрированной мультисервисной телекоммуникационной сети Правительства Московской области для нужд ОМСУ и обеспечение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</si>
  <si>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ОМСУ. Обеспечение ОМСУ телефонной связью.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</si>
  <si>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</si>
  <si>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</si>
  <si>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17 1 04 05060</t>
  </si>
  <si>
    <t>Основное мероприятие "Внедрение  информационных технологий для повышения качества и доступности образовательных услуг населению Московской области"</t>
  </si>
  <si>
    <t>Основное мероприятие "Внедрение информационных технологий для повышения качества и доступности услуг населению в сфере культуры Московской области"</t>
  </si>
  <si>
    <t>17 1 08 00000</t>
  </si>
  <si>
    <t>17 1 08 05070</t>
  </si>
  <si>
    <t>Обеспечение муниципальных учреждений культуры доступом в информационно-телекоммуникационную сеть Интернет</t>
  </si>
  <si>
    <t>Муниципальная программа городского округа Фрязино Московской области "Развитие системы информирования населения о деятельности органов местного самоуправления городского округа Фрязино" на 2019-2022 годы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</si>
  <si>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</si>
  <si>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 xml:space="preserve">18 1 01 06020  </t>
  </si>
  <si>
    <t>Информирование населения об основных событиях социально-экономического развития, общественнополитической жизни, освещение деятельности органов местного самоуправления в печатных СМИ</t>
  </si>
  <si>
    <t>18 1 01 06060</t>
  </si>
  <si>
    <t>Информирование населения о деятельности органов местного самоуправления путем изготовления и распространения (вещания) на территории городского округа Фрязино телепередач</t>
  </si>
  <si>
    <t>18 1 01 06070</t>
  </si>
  <si>
    <t>Информирование населения путем изготовления и распространения полиграфической продукции осоциально-значимых вопросах</t>
  </si>
  <si>
    <t>Основное мероприятие "Информирование населения муниципального образования посредством наружной рекламы"</t>
  </si>
  <si>
    <t>18 1 02 06030</t>
  </si>
  <si>
    <t>Приведение в соответствие количества и фактического расположения рекламных конструкций с согласованной Правительством Московской области схемой размещения конструкций</t>
  </si>
  <si>
    <t>18 1 02 06050</t>
  </si>
  <si>
    <t>Проведение мероприятий, к которым обеспечено праздничное световое оформление</t>
  </si>
  <si>
    <t>18 1 02 06080</t>
  </si>
  <si>
    <t>Информирование населения об основных социально-экономических событиях, о деятельности органов местного самоуправления посредством размещения наружной рекламы</t>
  </si>
  <si>
    <t>Муниципальная программа городского округа Фрязино Московской области  "Формирование современной городской среды городского округа Фрязино Московской области  на 2018-2022 годы</t>
  </si>
  <si>
    <t>Расходы на содержание внутриквартальных дорог и прилегающих территорий</t>
  </si>
  <si>
    <t>Расходы на благоустройство территории городского округа</t>
  </si>
  <si>
    <t>Муниципальная программа городского округа Фрязино Московской области "Архитектура и градостроительство городского округа Фрязино Московской области" на 2018-2022 годы</t>
  </si>
  <si>
    <t>19 1 01 00000</t>
  </si>
  <si>
    <t>Корректировка и утверждение генерального плана, правил землепользования и застройки городского округа Фрязино</t>
  </si>
  <si>
    <t>19 1 01 01911</t>
  </si>
  <si>
    <t xml:space="preserve">Расходы на содержание муниципального казенного учреждения </t>
  </si>
  <si>
    <t>Расходы на содержание муниципального казенного учреждения ("Центр бюджетного сопровождения")</t>
  </si>
  <si>
    <t xml:space="preserve">Основное мероприятие "Приведение кладбищ городского округа Фрязино в соответствие с  Порядком деятельности общественных кладбищ и крематориев на территории городского округа Фрязино Московской области"  </t>
  </si>
  <si>
    <t>08 4 05 00000</t>
  </si>
  <si>
    <t>Основное мероприятие "Организация учета энергетических ресурсов в жилищном фонде"</t>
  </si>
  <si>
    <t xml:space="preserve">Установка, замена, поверка индивидуальных приборов учета энергетических ресурсов в муниципальном жилье </t>
  </si>
  <si>
    <t>Основное мероприятие "Обеспечение градостроительной деятельности на территории городского округа Фрязино в соответствии с документами территориального планирования и основными принципами законодательства о градостроительной деятельности, направленными на устойчивое развитие территории"</t>
  </si>
  <si>
    <t>Проведение мероприятий по разработке градостроительной документации по комплексному развитию отдельных территорий городского округа Фрязино  и проектированию зданий, сооружений и элементов благоустройства</t>
  </si>
  <si>
    <t>19 1 01 01912</t>
  </si>
  <si>
    <t>Основное мероприятие" Осуществление меропрятий, обеспечивающих достижение целей политики пространственного развития городского округа Фрязино Московской области средствами архитектуры и градостроительства"</t>
  </si>
  <si>
    <t>Выполнение проектно-сметной документации по созданию и комплексной реконструции пешеходных зон</t>
  </si>
  <si>
    <t>19 1 02 01921</t>
  </si>
  <si>
    <t>19 1 02 01922</t>
  </si>
  <si>
    <t>Расходы на создание архитектурно-художественного освещения и обеспечение территории города системой навигационной информации</t>
  </si>
  <si>
    <t>19 1 02 01923</t>
  </si>
  <si>
    <t>Создание нового облика города Фрязино</t>
  </si>
  <si>
    <t>Расходы на  развитие парка культуры и отдыха г.Фрязино, установку въездных стел</t>
  </si>
  <si>
    <t>07 1 01  S0330</t>
  </si>
  <si>
    <t>99 0 00 07870</t>
  </si>
  <si>
    <t xml:space="preserve">"О бюджете городского округа Фрязино на 2019 год </t>
  </si>
  <si>
    <t xml:space="preserve"> "О бюджете городского округа Фрязино на 2019 год</t>
  </si>
  <si>
    <t>"О бюджете городского округа Фрязино на 2019 год</t>
  </si>
  <si>
    <t>Предоставление субсидий на частичную компенсацию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культурно-просветительной деятельности (театры, школы-студии, музыкальные учреждения, творческие учреждения), предоставление образовательных услуг группам граждан, имеющим ограниченный доступ к образовательным услугам, на иные цели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</si>
  <si>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</si>
  <si>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Основное мероприятие "Оказание  поддержки гражданам, состоящим на учете в качестве нуждающих в жилых помещениях"</t>
  </si>
  <si>
    <t>Предоставление жилого помещения по договору социального найма</t>
  </si>
  <si>
    <t>05 7 00 00000</t>
  </si>
  <si>
    <t>05 7 01 00000</t>
  </si>
  <si>
    <t>05 7 01 00740</t>
  </si>
  <si>
    <t>99 0 00 61060</t>
  </si>
  <si>
    <t>Подготовка к празднованию юбилеев муниципальных образований  Московской области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</si>
  <si>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</si>
  <si>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Расходы на содержание муниципального казенного учреждения ("Многофункциональный центр предоставления государственных и муниципальных услуг городского округа Фрязино Московской области")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</si>
  <si>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</si>
  <si>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Муниципальная  программа "Жилище" на 2017-2021 годы</t>
  </si>
  <si>
    <t xml:space="preserve">Подпрограмма "Обеспечение жильем детей-сирот и детей, оставшихся без попечения родителей"
</t>
  </si>
  <si>
    <t>05 6 00 00000</t>
  </si>
  <si>
    <t>Основное мероприятие "Оказание государственной поддержки детям-сиротам и детям, оставшимся без попечения родителей"</t>
  </si>
  <si>
    <t>05 6 01 00000</t>
  </si>
  <si>
    <t>05 6 01 60820</t>
  </si>
  <si>
    <t>Предоставление жилых помещений 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</si>
  <si>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"Социальная поддержка населения города Фрязино" на 2017-2021 годы</t>
  </si>
  <si>
    <t>Подпрограмма "Создание условий для оказания медицинской помощи"</t>
  </si>
  <si>
    <t>10 4 00 00000</t>
  </si>
  <si>
    <t>Основное мероприятие "Повышение доступности и  качества оказания первичной медико-санитарной помощи населению города Фрязино"</t>
  </si>
  <si>
    <t>10 4 01 00000</t>
  </si>
  <si>
    <t>Предоставление мер социальной поддержки врачам-педиатрам участковым и врачам-терапевтам участковым, работающим по основному месту работы в государственных учреждениях</t>
  </si>
  <si>
    <t>10 4 01 02630</t>
  </si>
  <si>
    <t>Подпрограмма "Обеспечение жильем ветеранов, инвалидов и семей, имеющих детей инвалидов""</t>
  </si>
  <si>
    <t>05 5 00 00000</t>
  </si>
  <si>
    <t>Основное мероприятие "Оказание государственной поддержки ветеранам, инвалидам и семьям, имеющим детей инвалидов"</t>
  </si>
  <si>
    <t>05 5 01 00000</t>
  </si>
  <si>
    <t>05 5 01 51350</t>
  </si>
  <si>
    <t xml:space="preserve">Осуществление полномочий по обеспечению жильём отдельных категорий граждан, установленных федеральными законами от 12.01.1995 года № 5-ФЗ «О ветеранах» и от 24.11.1995 года № 181-ФЗ «О социальной защите инвалидов в Российской Федерации» </t>
  </si>
  <si>
    <t xml:space="preserve">                                              Приложение 7</t>
  </si>
  <si>
    <t xml:space="preserve">                                 от                                        №  </t>
  </si>
  <si>
    <t>Приложение  5</t>
  </si>
  <si>
    <t xml:space="preserve">от                                                № </t>
  </si>
  <si>
    <t xml:space="preserve">                                                                                                             от                               № </t>
  </si>
  <si>
    <t>Приложение 9</t>
  </si>
  <si>
    <t>ВЕДОМСТВЕННАЯ СТРУКТУРА РАСХОДОВ БЮДЖЕТА ГОРОДСКОГО ОКРУГА ФРЯЗИНО                                                                          НА ПЛАНОВЫЙ ПЕРИОД 2020 И 2021 ГОДОВ</t>
  </si>
  <si>
    <t>НА ПЛАНОВЫЙ ПЕРИОД 2020 И 2021 ГОДОВ</t>
  </si>
  <si>
    <t xml:space="preserve">РАСПРЕДЕЛЕНИЕ БЮДЖЕТНЫХ АССИГНОВАНИЙ БЮДЖЕТА ГОРОДСКОГО ОКРУГА ФРЯЗИНО  </t>
  </si>
  <si>
    <t xml:space="preserve">РАСПРЕДЕЛЕНИЕ БЮДЖЕТНЫХ АССИГНОВАНИЙ  БЮДЖЕТА ГОРОДСКОГО ОКРУГА ФРЯЗИНО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</si>
</sst>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 applyProtection="1">
      <alignment horizontal="center" wrapText="1"/>
      <protection hidden="1" locked="0"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172" fontId="6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 applyProtection="1">
      <alignment horizontal="center" wrapText="1"/>
      <protection hidden="1" locked="0"/>
    </xf>
    <xf numFmtId="172" fontId="7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NumberFormat="1" applyFont="1" applyFill="1" applyBorder="1" applyAlignment="1" applyProtection="1">
      <alignment horizontal="left" wrapText="1"/>
      <protection hidden="1" locked="0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vertical="top" wrapText="1"/>
    </xf>
    <xf numFmtId="172" fontId="6" fillId="32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 applyProtection="1">
      <alignment horizontal="left" wrapText="1"/>
      <protection hidden="1" locked="0"/>
    </xf>
    <xf numFmtId="0" fontId="7" fillId="32" borderId="10" xfId="0" applyFont="1" applyFill="1" applyBorder="1" applyAlignment="1" quotePrefix="1">
      <alignment horizontal="center"/>
    </xf>
    <xf numFmtId="0" fontId="7" fillId="32" borderId="1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6" fillId="32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7" fillId="32" borderId="10" xfId="0" applyFont="1" applyFill="1" applyBorder="1" applyAlignment="1">
      <alignment horizontal="justify"/>
    </xf>
    <xf numFmtId="0" fontId="6" fillId="32" borderId="10" xfId="0" applyFont="1" applyFill="1" applyBorder="1" applyAlignment="1">
      <alignment vertical="top"/>
    </xf>
    <xf numFmtId="172" fontId="7" fillId="32" borderId="10" xfId="0" applyNumberFormat="1" applyFont="1" applyFill="1" applyBorder="1" applyAlignment="1">
      <alignment horizontal="right"/>
    </xf>
    <xf numFmtId="172" fontId="7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7" fillId="32" borderId="0" xfId="0" applyNumberFormat="1" applyFont="1" applyFill="1" applyBorder="1" applyAlignment="1" applyProtection="1">
      <alignment horizontal="left" wrapText="1"/>
      <protection hidden="1" locked="0"/>
    </xf>
    <xf numFmtId="0" fontId="6" fillId="32" borderId="10" xfId="0" applyNumberFormat="1" applyFont="1" applyFill="1" applyBorder="1" applyAlignment="1" applyProtection="1">
      <alignment horizontal="left" wrapText="1"/>
      <protection hidden="1" locked="0"/>
    </xf>
    <xf numFmtId="49" fontId="6" fillId="32" borderId="10" xfId="0" applyNumberFormat="1" applyFont="1" applyFill="1" applyBorder="1" applyAlignment="1" applyProtection="1">
      <alignment horizontal="center" wrapText="1"/>
      <protection hidden="1" locked="0"/>
    </xf>
    <xf numFmtId="172" fontId="6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NumberFormat="1" applyFont="1" applyFill="1" applyBorder="1" applyAlignment="1" applyProtection="1">
      <alignment horizontal="left" wrapText="1"/>
      <protection hidden="1" locked="0"/>
    </xf>
    <xf numFmtId="49" fontId="7" fillId="32" borderId="10" xfId="0" applyNumberFormat="1" applyFont="1" applyFill="1" applyBorder="1" applyAlignment="1" applyProtection="1">
      <alignment horizontal="center" wrapText="1"/>
      <protection hidden="1" locked="0"/>
    </xf>
    <xf numFmtId="0" fontId="7" fillId="32" borderId="10" xfId="0" applyNumberFormat="1" applyFont="1" applyFill="1" applyBorder="1" applyAlignment="1" applyProtection="1">
      <alignment horizontal="center" wrapText="1"/>
      <protection hidden="1" locked="0"/>
    </xf>
    <xf numFmtId="172" fontId="7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 quotePrefix="1">
      <alignment horizontal="center"/>
    </xf>
    <xf numFmtId="2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172" fontId="7" fillId="32" borderId="10" xfId="0" applyNumberFormat="1" applyFont="1" applyFill="1" applyBorder="1" applyAlignment="1">
      <alignment horizontal="right"/>
    </xf>
    <xf numFmtId="172" fontId="6" fillId="32" borderId="10" xfId="0" applyNumberFormat="1" applyFont="1" applyFill="1" applyBorder="1" applyAlignment="1">
      <alignment horizontal="right"/>
    </xf>
    <xf numFmtId="172" fontId="7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center" wrapText="1"/>
    </xf>
    <xf numFmtId="4" fontId="7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172" fontId="6" fillId="32" borderId="0" xfId="0" applyNumberFormat="1" applyFont="1" applyFill="1" applyBorder="1" applyAlignment="1" applyProtection="1">
      <alignment horizontal="right" wrapText="1"/>
      <protection hidden="1" locked="0"/>
    </xf>
    <xf numFmtId="0" fontId="7" fillId="32" borderId="0" xfId="0" applyFont="1" applyFill="1" applyBorder="1" applyAlignment="1">
      <alignment/>
    </xf>
    <xf numFmtId="0" fontId="7" fillId="32" borderId="10" xfId="0" applyFont="1" applyFill="1" applyBorder="1" applyAlignment="1">
      <alignment horizontal="justify" vertical="top" wrapText="1"/>
    </xf>
    <xf numFmtId="172" fontId="7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right" wrapText="1"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Alignment="1">
      <alignment horizontal="center" vertical="center" wrapText="1"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2" borderId="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2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center" wrapText="1"/>
    </xf>
    <xf numFmtId="172" fontId="6" fillId="32" borderId="10" xfId="0" applyNumberFormat="1" applyFont="1" applyFill="1" applyBorder="1" applyAlignment="1">
      <alignment horizontal="center"/>
    </xf>
    <xf numFmtId="172" fontId="6" fillId="32" borderId="0" xfId="0" applyNumberFormat="1" applyFont="1" applyFill="1" applyAlignment="1">
      <alignment/>
    </xf>
    <xf numFmtId="0" fontId="7" fillId="32" borderId="0" xfId="0" applyFont="1" applyFill="1" applyAlignment="1">
      <alignment horizontal="left"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11" xfId="0" applyNumberFormat="1" applyFont="1" applyFill="1" applyBorder="1" applyAlignment="1" applyProtection="1">
      <alignment horizontal="center" wrapText="1"/>
      <protection hidden="1" locked="0"/>
    </xf>
    <xf numFmtId="0" fontId="7" fillId="32" borderId="12" xfId="0" applyNumberFormat="1" applyFont="1" applyFill="1" applyBorder="1" applyAlignment="1" applyProtection="1">
      <alignment horizontal="center" wrapText="1"/>
      <protection hidden="1" locked="0"/>
    </xf>
    <xf numFmtId="0" fontId="6" fillId="32" borderId="0" xfId="0" applyNumberFormat="1" applyFont="1" applyFill="1" applyBorder="1" applyAlignment="1" applyProtection="1">
      <alignment horizontal="center" wrapText="1"/>
      <protection hidden="1" locked="0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/>
    </xf>
    <xf numFmtId="0" fontId="7" fillId="32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Border="1" applyAlignment="1">
      <alignment horizontal="left"/>
    </xf>
    <xf numFmtId="0" fontId="7" fillId="32" borderId="0" xfId="0" applyNumberFormat="1" applyFont="1" applyFill="1" applyBorder="1" applyAlignment="1" applyProtection="1">
      <alignment horizontal="left" wrapText="1"/>
      <protection hidden="1" locked="0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7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right"/>
    </xf>
    <xf numFmtId="0" fontId="7" fillId="32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6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27" fillId="32" borderId="0" xfId="0" applyFont="1" applyFill="1" applyAlignment="1">
      <alignment/>
    </xf>
    <xf numFmtId="0" fontId="27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left"/>
    </xf>
    <xf numFmtId="0" fontId="27" fillId="32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justify"/>
    </xf>
    <xf numFmtId="0" fontId="27" fillId="32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94"/>
  <sheetViews>
    <sheetView zoomScale="55" zoomScaleNormal="55" zoomScalePageLayoutView="0" workbookViewId="0" topLeftCell="A386">
      <selection activeCell="C389" sqref="C389"/>
    </sheetView>
  </sheetViews>
  <sheetFormatPr defaultColWidth="9.28125" defaultRowHeight="15"/>
  <cols>
    <col min="1" max="1" width="54.00390625" style="2" customWidth="1"/>
    <col min="2" max="2" width="9.7109375" style="2" customWidth="1"/>
    <col min="3" max="3" width="8.7109375" style="2" customWidth="1"/>
    <col min="4" max="4" width="8.421875" style="2" customWidth="1"/>
    <col min="5" max="5" width="16.8515625" style="2" customWidth="1"/>
    <col min="6" max="6" width="7.7109375" style="2" customWidth="1"/>
    <col min="7" max="7" width="17.140625" style="2" customWidth="1"/>
    <col min="8" max="8" width="16.28125" style="2" customWidth="1"/>
    <col min="9" max="10" width="11.28125" style="2" customWidth="1"/>
    <col min="11" max="11" width="12.57421875" style="2" customWidth="1"/>
    <col min="12" max="16384" width="9.28125" style="2" customWidth="1"/>
  </cols>
  <sheetData>
    <row r="2" spans="2:8" ht="15">
      <c r="B2" s="74" t="s">
        <v>742</v>
      </c>
      <c r="C2" s="74"/>
      <c r="D2" s="74"/>
      <c r="E2" s="74"/>
      <c r="F2" s="74"/>
      <c r="G2" s="95"/>
      <c r="H2" s="95"/>
    </row>
    <row r="3" spans="2:8" ht="15">
      <c r="B3" s="75" t="s">
        <v>431</v>
      </c>
      <c r="C3" s="99"/>
      <c r="D3" s="99"/>
      <c r="E3" s="99"/>
      <c r="F3" s="99"/>
      <c r="G3" s="99"/>
      <c r="H3" s="99"/>
    </row>
    <row r="4" spans="2:8" ht="15">
      <c r="B4" s="76" t="s">
        <v>743</v>
      </c>
      <c r="C4" s="76"/>
      <c r="D4" s="76"/>
      <c r="E4" s="76"/>
      <c r="F4" s="76"/>
      <c r="G4" s="92"/>
      <c r="H4" s="92"/>
    </row>
    <row r="5" spans="2:8" ht="15">
      <c r="B5" s="73" t="s">
        <v>707</v>
      </c>
      <c r="C5" s="73"/>
      <c r="D5" s="73"/>
      <c r="E5" s="73"/>
      <c r="F5" s="73"/>
      <c r="G5" s="96"/>
      <c r="H5" s="96"/>
    </row>
    <row r="6" spans="1:8" ht="19.5" customHeight="1">
      <c r="A6" s="61"/>
      <c r="B6" s="69" t="s">
        <v>430</v>
      </c>
      <c r="C6" s="69"/>
      <c r="D6" s="69"/>
      <c r="E6" s="69"/>
      <c r="F6" s="69"/>
      <c r="G6" s="96"/>
      <c r="H6" s="96"/>
    </row>
    <row r="7" spans="1:7" ht="19.5" customHeight="1">
      <c r="A7" s="61"/>
      <c r="B7" s="61"/>
      <c r="C7" s="61"/>
      <c r="D7" s="61"/>
      <c r="E7" s="61"/>
      <c r="F7" s="61"/>
      <c r="G7" s="52"/>
    </row>
    <row r="8" spans="1:8" ht="45" customHeight="1">
      <c r="A8" s="72" t="s">
        <v>748</v>
      </c>
      <c r="B8" s="72"/>
      <c r="C8" s="72"/>
      <c r="D8" s="72"/>
      <c r="E8" s="72"/>
      <c r="F8" s="72"/>
      <c r="G8" s="92"/>
      <c r="H8" s="92"/>
    </row>
    <row r="9" spans="1:7" ht="33" customHeight="1">
      <c r="A9" s="32"/>
      <c r="B9" s="32"/>
      <c r="C9" s="32"/>
      <c r="D9" s="32"/>
      <c r="E9" s="32"/>
      <c r="F9" s="32"/>
      <c r="G9" s="52"/>
    </row>
    <row r="10" spans="1:8" ht="15">
      <c r="A10" s="70" t="s">
        <v>96</v>
      </c>
      <c r="B10" s="70" t="s">
        <v>44</v>
      </c>
      <c r="C10" s="70" t="s">
        <v>45</v>
      </c>
      <c r="D10" s="70" t="s">
        <v>46</v>
      </c>
      <c r="E10" s="70" t="s">
        <v>177</v>
      </c>
      <c r="F10" s="70" t="s">
        <v>48</v>
      </c>
      <c r="G10" s="77" t="s">
        <v>432</v>
      </c>
      <c r="H10" s="77" t="s">
        <v>433</v>
      </c>
    </row>
    <row r="11" spans="1:8" ht="15">
      <c r="A11" s="71"/>
      <c r="B11" s="71"/>
      <c r="C11" s="71"/>
      <c r="D11" s="71"/>
      <c r="E11" s="71"/>
      <c r="F11" s="71"/>
      <c r="G11" s="78"/>
      <c r="H11" s="78"/>
    </row>
    <row r="12" spans="1:8" ht="15">
      <c r="A12" s="33" t="s">
        <v>375</v>
      </c>
      <c r="B12" s="34" t="s">
        <v>33</v>
      </c>
      <c r="C12" s="34"/>
      <c r="D12" s="34"/>
      <c r="E12" s="34"/>
      <c r="F12" s="34"/>
      <c r="G12" s="35">
        <f aca="true" t="shared" si="0" ref="G12:H14">G13</f>
        <v>6183.8</v>
      </c>
      <c r="H12" s="35">
        <f t="shared" si="0"/>
        <v>6183.8</v>
      </c>
    </row>
    <row r="13" spans="1:8" ht="15">
      <c r="A13" s="36" t="s">
        <v>50</v>
      </c>
      <c r="B13" s="37" t="s">
        <v>33</v>
      </c>
      <c r="C13" s="37" t="s">
        <v>51</v>
      </c>
      <c r="D13" s="38"/>
      <c r="E13" s="38"/>
      <c r="F13" s="38"/>
      <c r="G13" s="39">
        <f t="shared" si="0"/>
        <v>6183.8</v>
      </c>
      <c r="H13" s="39">
        <f t="shared" si="0"/>
        <v>6183.8</v>
      </c>
    </row>
    <row r="14" spans="1:8" ht="60">
      <c r="A14" s="36" t="s">
        <v>53</v>
      </c>
      <c r="B14" s="37" t="s">
        <v>33</v>
      </c>
      <c r="C14" s="37" t="s">
        <v>51</v>
      </c>
      <c r="D14" s="37" t="s">
        <v>54</v>
      </c>
      <c r="E14" s="37"/>
      <c r="F14" s="37"/>
      <c r="G14" s="39">
        <f t="shared" si="0"/>
        <v>6183.8</v>
      </c>
      <c r="H14" s="39">
        <f t="shared" si="0"/>
        <v>6183.8</v>
      </c>
    </row>
    <row r="15" spans="1:8" ht="45">
      <c r="A15" s="36" t="s">
        <v>237</v>
      </c>
      <c r="B15" s="37" t="s">
        <v>33</v>
      </c>
      <c r="C15" s="37" t="s">
        <v>51</v>
      </c>
      <c r="D15" s="37" t="s">
        <v>54</v>
      </c>
      <c r="E15" s="37" t="s">
        <v>162</v>
      </c>
      <c r="F15" s="37"/>
      <c r="G15" s="39">
        <f>G16+G21</f>
        <v>6183.8</v>
      </c>
      <c r="H15" s="39">
        <f>H16+H21</f>
        <v>6183.8</v>
      </c>
    </row>
    <row r="16" spans="1:8" ht="15">
      <c r="A16" s="36" t="s">
        <v>55</v>
      </c>
      <c r="B16" s="37" t="s">
        <v>33</v>
      </c>
      <c r="C16" s="37" t="s">
        <v>51</v>
      </c>
      <c r="D16" s="37" t="s">
        <v>54</v>
      </c>
      <c r="E16" s="37" t="s">
        <v>164</v>
      </c>
      <c r="F16" s="37"/>
      <c r="G16" s="39">
        <f>G17+G19</f>
        <v>2723.8</v>
      </c>
      <c r="H16" s="39">
        <f>H17+H19</f>
        <v>2723.8</v>
      </c>
    </row>
    <row r="17" spans="1:8" ht="75">
      <c r="A17" s="40" t="s">
        <v>0</v>
      </c>
      <c r="B17" s="37" t="s">
        <v>33</v>
      </c>
      <c r="C17" s="37" t="s">
        <v>51</v>
      </c>
      <c r="D17" s="37" t="s">
        <v>54</v>
      </c>
      <c r="E17" s="37" t="s">
        <v>164</v>
      </c>
      <c r="F17" s="37" t="s">
        <v>238</v>
      </c>
      <c r="G17" s="39">
        <f>G18</f>
        <v>2522.5</v>
      </c>
      <c r="H17" s="39">
        <f>H18</f>
        <v>2522.5</v>
      </c>
    </row>
    <row r="18" spans="1:8" ht="30">
      <c r="A18" s="40" t="s">
        <v>1</v>
      </c>
      <c r="B18" s="37" t="s">
        <v>33</v>
      </c>
      <c r="C18" s="37" t="s">
        <v>51</v>
      </c>
      <c r="D18" s="37" t="s">
        <v>54</v>
      </c>
      <c r="E18" s="37" t="s">
        <v>164</v>
      </c>
      <c r="F18" s="37" t="s">
        <v>2</v>
      </c>
      <c r="G18" s="39">
        <v>2522.5</v>
      </c>
      <c r="H18" s="39">
        <v>2522.5</v>
      </c>
    </row>
    <row r="19" spans="1:8" ht="30">
      <c r="A19" s="40" t="s">
        <v>5</v>
      </c>
      <c r="B19" s="37" t="s">
        <v>33</v>
      </c>
      <c r="C19" s="37" t="s">
        <v>51</v>
      </c>
      <c r="D19" s="37" t="s">
        <v>54</v>
      </c>
      <c r="E19" s="37" t="s">
        <v>164</v>
      </c>
      <c r="F19" s="37" t="s">
        <v>3</v>
      </c>
      <c r="G19" s="39">
        <f>G20</f>
        <v>201.3</v>
      </c>
      <c r="H19" s="39">
        <f>H20</f>
        <v>201.3</v>
      </c>
    </row>
    <row r="20" spans="1:8" ht="45">
      <c r="A20" s="40" t="s">
        <v>6</v>
      </c>
      <c r="B20" s="37" t="s">
        <v>33</v>
      </c>
      <c r="C20" s="37" t="s">
        <v>51</v>
      </c>
      <c r="D20" s="37" t="s">
        <v>54</v>
      </c>
      <c r="E20" s="37" t="s">
        <v>164</v>
      </c>
      <c r="F20" s="37" t="s">
        <v>4</v>
      </c>
      <c r="G20" s="39">
        <v>201.3</v>
      </c>
      <c r="H20" s="39">
        <v>201.3</v>
      </c>
    </row>
    <row r="21" spans="1:8" ht="30">
      <c r="A21" s="41" t="s">
        <v>111</v>
      </c>
      <c r="B21" s="37" t="s">
        <v>33</v>
      </c>
      <c r="C21" s="37" t="s">
        <v>51</v>
      </c>
      <c r="D21" s="37" t="s">
        <v>54</v>
      </c>
      <c r="E21" s="37" t="s">
        <v>110</v>
      </c>
      <c r="F21" s="37"/>
      <c r="G21" s="39">
        <f>G22</f>
        <v>3460</v>
      </c>
      <c r="H21" s="39">
        <f>H22</f>
        <v>3460</v>
      </c>
    </row>
    <row r="22" spans="1:8" ht="75">
      <c r="A22" s="40" t="s">
        <v>0</v>
      </c>
      <c r="B22" s="37" t="s">
        <v>33</v>
      </c>
      <c r="C22" s="37" t="s">
        <v>51</v>
      </c>
      <c r="D22" s="37" t="s">
        <v>54</v>
      </c>
      <c r="E22" s="37" t="s">
        <v>110</v>
      </c>
      <c r="F22" s="37" t="s">
        <v>238</v>
      </c>
      <c r="G22" s="39">
        <f>G23</f>
        <v>3460</v>
      </c>
      <c r="H22" s="39">
        <f>H23</f>
        <v>3460</v>
      </c>
    </row>
    <row r="23" spans="1:8" ht="30">
      <c r="A23" s="40" t="s">
        <v>1</v>
      </c>
      <c r="B23" s="37" t="s">
        <v>33</v>
      </c>
      <c r="C23" s="37" t="s">
        <v>51</v>
      </c>
      <c r="D23" s="37" t="s">
        <v>54</v>
      </c>
      <c r="E23" s="37" t="s">
        <v>110</v>
      </c>
      <c r="F23" s="37" t="s">
        <v>2</v>
      </c>
      <c r="G23" s="39">
        <v>3460</v>
      </c>
      <c r="H23" s="39">
        <v>3460</v>
      </c>
    </row>
    <row r="24" spans="1:8" ht="15">
      <c r="A24" s="33" t="s">
        <v>376</v>
      </c>
      <c r="B24" s="34" t="s">
        <v>49</v>
      </c>
      <c r="C24" s="34"/>
      <c r="D24" s="34"/>
      <c r="E24" s="34"/>
      <c r="F24" s="34"/>
      <c r="G24" s="35">
        <f>G25+G115+G130+G213+G353+G446+G496+G502+G568+G467+G551+G488</f>
        <v>583741.6</v>
      </c>
      <c r="H24" s="35">
        <f>H25+H115+H130+H213+H353+H446+H496+H502+H568+H467+H551+H488</f>
        <v>772638.8999999999</v>
      </c>
    </row>
    <row r="25" spans="1:8" ht="15">
      <c r="A25" s="36" t="s">
        <v>50</v>
      </c>
      <c r="B25" s="37" t="s">
        <v>49</v>
      </c>
      <c r="C25" s="37" t="s">
        <v>51</v>
      </c>
      <c r="D25" s="37"/>
      <c r="E25" s="37"/>
      <c r="F25" s="37"/>
      <c r="G25" s="39">
        <f>G26+G31+G53+G58</f>
        <v>172107.7</v>
      </c>
      <c r="H25" s="39">
        <f>H26+H31+H53+H58</f>
        <v>177723.7</v>
      </c>
    </row>
    <row r="26" spans="1:8" ht="45">
      <c r="A26" s="36" t="s">
        <v>278</v>
      </c>
      <c r="B26" s="37" t="s">
        <v>49</v>
      </c>
      <c r="C26" s="37" t="s">
        <v>51</v>
      </c>
      <c r="D26" s="37" t="s">
        <v>52</v>
      </c>
      <c r="E26" s="37"/>
      <c r="F26" s="37"/>
      <c r="G26" s="39">
        <f aca="true" t="shared" si="1" ref="G26:H29">G27</f>
        <v>2252.2</v>
      </c>
      <c r="H26" s="39">
        <f t="shared" si="1"/>
        <v>2252.2</v>
      </c>
    </row>
    <row r="27" spans="1:8" ht="45">
      <c r="A27" s="36" t="s">
        <v>237</v>
      </c>
      <c r="B27" s="37" t="s">
        <v>49</v>
      </c>
      <c r="C27" s="37" t="s">
        <v>51</v>
      </c>
      <c r="D27" s="37" t="s">
        <v>52</v>
      </c>
      <c r="E27" s="37" t="s">
        <v>162</v>
      </c>
      <c r="F27" s="37"/>
      <c r="G27" s="39">
        <f t="shared" si="1"/>
        <v>2252.2</v>
      </c>
      <c r="H27" s="39">
        <f t="shared" si="1"/>
        <v>2252.2</v>
      </c>
    </row>
    <row r="28" spans="1:8" ht="30">
      <c r="A28" s="36" t="s">
        <v>280</v>
      </c>
      <c r="B28" s="37" t="s">
        <v>49</v>
      </c>
      <c r="C28" s="37" t="s">
        <v>51</v>
      </c>
      <c r="D28" s="37" t="s">
        <v>52</v>
      </c>
      <c r="E28" s="37" t="s">
        <v>163</v>
      </c>
      <c r="F28" s="37"/>
      <c r="G28" s="39">
        <f t="shared" si="1"/>
        <v>2252.2</v>
      </c>
      <c r="H28" s="39">
        <f t="shared" si="1"/>
        <v>2252.2</v>
      </c>
    </row>
    <row r="29" spans="1:8" ht="75">
      <c r="A29" s="40" t="s">
        <v>0</v>
      </c>
      <c r="B29" s="37" t="s">
        <v>49</v>
      </c>
      <c r="C29" s="37" t="s">
        <v>51</v>
      </c>
      <c r="D29" s="37" t="s">
        <v>52</v>
      </c>
      <c r="E29" s="37" t="s">
        <v>163</v>
      </c>
      <c r="F29" s="37" t="s">
        <v>238</v>
      </c>
      <c r="G29" s="39">
        <f t="shared" si="1"/>
        <v>2252.2</v>
      </c>
      <c r="H29" s="39">
        <f t="shared" si="1"/>
        <v>2252.2</v>
      </c>
    </row>
    <row r="30" spans="1:8" ht="30">
      <c r="A30" s="40" t="s">
        <v>1</v>
      </c>
      <c r="B30" s="37" t="s">
        <v>49</v>
      </c>
      <c r="C30" s="37" t="s">
        <v>51</v>
      </c>
      <c r="D30" s="37" t="s">
        <v>52</v>
      </c>
      <c r="E30" s="37" t="s">
        <v>163</v>
      </c>
      <c r="F30" s="37" t="s">
        <v>2</v>
      </c>
      <c r="G30" s="39">
        <v>2252.2</v>
      </c>
      <c r="H30" s="39">
        <v>2252.2</v>
      </c>
    </row>
    <row r="31" spans="1:8" ht="60">
      <c r="A31" s="36" t="s">
        <v>56</v>
      </c>
      <c r="B31" s="37" t="s">
        <v>49</v>
      </c>
      <c r="C31" s="37" t="s">
        <v>51</v>
      </c>
      <c r="D31" s="37" t="s">
        <v>57</v>
      </c>
      <c r="E31" s="37"/>
      <c r="F31" s="37"/>
      <c r="G31" s="39">
        <f>G32+G48</f>
        <v>88961</v>
      </c>
      <c r="H31" s="39">
        <f>H32+H48</f>
        <v>90523</v>
      </c>
    </row>
    <row r="32" spans="1:8" ht="62.25">
      <c r="A32" s="63" t="s">
        <v>571</v>
      </c>
      <c r="B32" s="37" t="s">
        <v>49</v>
      </c>
      <c r="C32" s="37" t="s">
        <v>51</v>
      </c>
      <c r="D32" s="37" t="s">
        <v>57</v>
      </c>
      <c r="E32" s="37" t="s">
        <v>185</v>
      </c>
      <c r="F32" s="37"/>
      <c r="G32" s="39">
        <f>G33</f>
        <v>83115</v>
      </c>
      <c r="H32" s="39">
        <f>H33</f>
        <v>84443</v>
      </c>
    </row>
    <row r="33" spans="1:8" ht="30">
      <c r="A33" s="41" t="s">
        <v>116</v>
      </c>
      <c r="B33" s="37" t="s">
        <v>49</v>
      </c>
      <c r="C33" s="37" t="s">
        <v>51</v>
      </c>
      <c r="D33" s="37" t="s">
        <v>57</v>
      </c>
      <c r="E33" s="37" t="s">
        <v>186</v>
      </c>
      <c r="F33" s="37"/>
      <c r="G33" s="39">
        <f>G34</f>
        <v>83115</v>
      </c>
      <c r="H33" s="39">
        <f>H34</f>
        <v>84443</v>
      </c>
    </row>
    <row r="34" spans="1:8" ht="45">
      <c r="A34" s="36" t="s">
        <v>126</v>
      </c>
      <c r="B34" s="37" t="s">
        <v>49</v>
      </c>
      <c r="C34" s="37" t="s">
        <v>51</v>
      </c>
      <c r="D34" s="37" t="s">
        <v>57</v>
      </c>
      <c r="E34" s="37" t="s">
        <v>188</v>
      </c>
      <c r="F34" s="37"/>
      <c r="G34" s="39">
        <f>G35+G43</f>
        <v>83115</v>
      </c>
      <c r="H34" s="39">
        <f>H35+H43</f>
        <v>84443</v>
      </c>
    </row>
    <row r="35" spans="1:8" ht="30">
      <c r="A35" s="36" t="s">
        <v>174</v>
      </c>
      <c r="B35" s="37" t="s">
        <v>49</v>
      </c>
      <c r="C35" s="37" t="s">
        <v>51</v>
      </c>
      <c r="D35" s="37" t="s">
        <v>57</v>
      </c>
      <c r="E35" s="37" t="s">
        <v>173</v>
      </c>
      <c r="F35" s="37"/>
      <c r="G35" s="39">
        <f>G36+G38+G40</f>
        <v>81243</v>
      </c>
      <c r="H35" s="39">
        <f>H36+H38+H40</f>
        <v>82550</v>
      </c>
    </row>
    <row r="36" spans="1:8" ht="75">
      <c r="A36" s="40" t="s">
        <v>0</v>
      </c>
      <c r="B36" s="37" t="s">
        <v>49</v>
      </c>
      <c r="C36" s="37" t="s">
        <v>51</v>
      </c>
      <c r="D36" s="37" t="s">
        <v>57</v>
      </c>
      <c r="E36" s="37" t="s">
        <v>173</v>
      </c>
      <c r="F36" s="37" t="s">
        <v>238</v>
      </c>
      <c r="G36" s="39">
        <f>G37</f>
        <v>57826.6</v>
      </c>
      <c r="H36" s="39">
        <f>H37</f>
        <v>57826.6</v>
      </c>
    </row>
    <row r="37" spans="1:8" ht="30">
      <c r="A37" s="40" t="s">
        <v>1</v>
      </c>
      <c r="B37" s="37" t="s">
        <v>49</v>
      </c>
      <c r="C37" s="37" t="s">
        <v>51</v>
      </c>
      <c r="D37" s="37" t="s">
        <v>57</v>
      </c>
      <c r="E37" s="37" t="s">
        <v>173</v>
      </c>
      <c r="F37" s="37" t="s">
        <v>2</v>
      </c>
      <c r="G37" s="39">
        <v>57826.6</v>
      </c>
      <c r="H37" s="39">
        <v>57826.6</v>
      </c>
    </row>
    <row r="38" spans="1:8" ht="30">
      <c r="A38" s="40" t="s">
        <v>5</v>
      </c>
      <c r="B38" s="37" t="s">
        <v>49</v>
      </c>
      <c r="C38" s="37" t="s">
        <v>51</v>
      </c>
      <c r="D38" s="37" t="s">
        <v>57</v>
      </c>
      <c r="E38" s="37" t="s">
        <v>173</v>
      </c>
      <c r="F38" s="37" t="s">
        <v>3</v>
      </c>
      <c r="G38" s="39">
        <f>G39</f>
        <v>21116.4</v>
      </c>
      <c r="H38" s="39">
        <f>H39</f>
        <v>22423.4</v>
      </c>
    </row>
    <row r="39" spans="1:8" ht="45">
      <c r="A39" s="40" t="s">
        <v>6</v>
      </c>
      <c r="B39" s="37" t="s">
        <v>49</v>
      </c>
      <c r="C39" s="37" t="s">
        <v>51</v>
      </c>
      <c r="D39" s="37" t="s">
        <v>57</v>
      </c>
      <c r="E39" s="37" t="s">
        <v>173</v>
      </c>
      <c r="F39" s="37" t="s">
        <v>4</v>
      </c>
      <c r="G39" s="39">
        <v>21116.4</v>
      </c>
      <c r="H39" s="39">
        <v>22423.4</v>
      </c>
    </row>
    <row r="40" spans="1:8" ht="15">
      <c r="A40" s="40" t="s">
        <v>13</v>
      </c>
      <c r="B40" s="37" t="s">
        <v>49</v>
      </c>
      <c r="C40" s="37" t="s">
        <v>51</v>
      </c>
      <c r="D40" s="37" t="s">
        <v>57</v>
      </c>
      <c r="E40" s="37" t="s">
        <v>173</v>
      </c>
      <c r="F40" s="37" t="s">
        <v>11</v>
      </c>
      <c r="G40" s="39">
        <f>G41+G42</f>
        <v>2300</v>
      </c>
      <c r="H40" s="39">
        <f>H41+H42</f>
        <v>2300</v>
      </c>
    </row>
    <row r="41" spans="1:8" ht="15">
      <c r="A41" s="41" t="s">
        <v>14</v>
      </c>
      <c r="B41" s="37" t="s">
        <v>49</v>
      </c>
      <c r="C41" s="37" t="s">
        <v>51</v>
      </c>
      <c r="D41" s="37" t="s">
        <v>57</v>
      </c>
      <c r="E41" s="37" t="s">
        <v>173</v>
      </c>
      <c r="F41" s="37" t="s">
        <v>12</v>
      </c>
      <c r="G41" s="39">
        <v>2210</v>
      </c>
      <c r="H41" s="39">
        <v>2210</v>
      </c>
    </row>
    <row r="42" spans="1:8" ht="45">
      <c r="A42" s="41" t="s">
        <v>426</v>
      </c>
      <c r="B42" s="37" t="s">
        <v>49</v>
      </c>
      <c r="C42" s="37" t="s">
        <v>51</v>
      </c>
      <c r="D42" s="37" t="s">
        <v>57</v>
      </c>
      <c r="E42" s="37" t="s">
        <v>173</v>
      </c>
      <c r="F42" s="37" t="s">
        <v>425</v>
      </c>
      <c r="G42" s="39">
        <v>90</v>
      </c>
      <c r="H42" s="39">
        <v>90</v>
      </c>
    </row>
    <row r="43" spans="1:8" ht="75">
      <c r="A43" s="97" t="s">
        <v>356</v>
      </c>
      <c r="B43" s="37" t="s">
        <v>49</v>
      </c>
      <c r="C43" s="37" t="s">
        <v>51</v>
      </c>
      <c r="D43" s="37" t="s">
        <v>57</v>
      </c>
      <c r="E43" s="37" t="s">
        <v>121</v>
      </c>
      <c r="F43" s="37"/>
      <c r="G43" s="39">
        <f>G44+G46</f>
        <v>1872</v>
      </c>
      <c r="H43" s="39">
        <f>H44+H46</f>
        <v>1893</v>
      </c>
    </row>
    <row r="44" spans="1:8" ht="75">
      <c r="A44" s="40" t="s">
        <v>0</v>
      </c>
      <c r="B44" s="37" t="s">
        <v>49</v>
      </c>
      <c r="C44" s="37" t="s">
        <v>51</v>
      </c>
      <c r="D44" s="37" t="s">
        <v>57</v>
      </c>
      <c r="E44" s="37" t="s">
        <v>121</v>
      </c>
      <c r="F44" s="37" t="s">
        <v>238</v>
      </c>
      <c r="G44" s="39">
        <f>G45</f>
        <v>1545.9</v>
      </c>
      <c r="H44" s="39">
        <f>H45</f>
        <v>1545.9</v>
      </c>
    </row>
    <row r="45" spans="1:8" ht="30">
      <c r="A45" s="40" t="s">
        <v>1</v>
      </c>
      <c r="B45" s="37" t="s">
        <v>49</v>
      </c>
      <c r="C45" s="37" t="s">
        <v>51</v>
      </c>
      <c r="D45" s="37" t="s">
        <v>57</v>
      </c>
      <c r="E45" s="37" t="s">
        <v>121</v>
      </c>
      <c r="F45" s="37" t="s">
        <v>2</v>
      </c>
      <c r="G45" s="39">
        <v>1545.9</v>
      </c>
      <c r="H45" s="39">
        <v>1545.9</v>
      </c>
    </row>
    <row r="46" spans="1:8" ht="30">
      <c r="A46" s="40" t="s">
        <v>5</v>
      </c>
      <c r="B46" s="37" t="s">
        <v>49</v>
      </c>
      <c r="C46" s="37" t="s">
        <v>51</v>
      </c>
      <c r="D46" s="37" t="s">
        <v>57</v>
      </c>
      <c r="E46" s="37" t="s">
        <v>121</v>
      </c>
      <c r="F46" s="37" t="s">
        <v>3</v>
      </c>
      <c r="G46" s="39">
        <f>G47</f>
        <v>326.1</v>
      </c>
      <c r="H46" s="39">
        <f>H47</f>
        <v>347.1</v>
      </c>
    </row>
    <row r="47" spans="1:8" ht="45">
      <c r="A47" s="40" t="s">
        <v>6</v>
      </c>
      <c r="B47" s="37" t="s">
        <v>49</v>
      </c>
      <c r="C47" s="37" t="s">
        <v>51</v>
      </c>
      <c r="D47" s="37" t="s">
        <v>57</v>
      </c>
      <c r="E47" s="37" t="s">
        <v>121</v>
      </c>
      <c r="F47" s="37" t="s">
        <v>4</v>
      </c>
      <c r="G47" s="39">
        <v>326.1</v>
      </c>
      <c r="H47" s="39">
        <v>347.1</v>
      </c>
    </row>
    <row r="48" spans="1:8" ht="60">
      <c r="A48" s="41" t="s">
        <v>271</v>
      </c>
      <c r="B48" s="37" t="s">
        <v>49</v>
      </c>
      <c r="C48" s="37" t="s">
        <v>51</v>
      </c>
      <c r="D48" s="37" t="s">
        <v>57</v>
      </c>
      <c r="E48" s="37" t="s">
        <v>275</v>
      </c>
      <c r="F48" s="37"/>
      <c r="G48" s="39">
        <f aca="true" t="shared" si="2" ref="G48:H51">G49</f>
        <v>5846</v>
      </c>
      <c r="H48" s="39">
        <f t="shared" si="2"/>
        <v>6080</v>
      </c>
    </row>
    <row r="49" spans="1:8" ht="120">
      <c r="A49" s="12" t="s">
        <v>667</v>
      </c>
      <c r="B49" s="37" t="s">
        <v>49</v>
      </c>
      <c r="C49" s="37" t="s">
        <v>51</v>
      </c>
      <c r="D49" s="37" t="s">
        <v>57</v>
      </c>
      <c r="E49" s="10" t="s">
        <v>273</v>
      </c>
      <c r="F49" s="37"/>
      <c r="G49" s="39">
        <f t="shared" si="2"/>
        <v>5846</v>
      </c>
      <c r="H49" s="39">
        <f t="shared" si="2"/>
        <v>6080</v>
      </c>
    </row>
    <row r="50" spans="1:8" ht="75">
      <c r="A50" s="13" t="s">
        <v>669</v>
      </c>
      <c r="B50" s="37" t="s">
        <v>49</v>
      </c>
      <c r="C50" s="37" t="s">
        <v>51</v>
      </c>
      <c r="D50" s="37" t="s">
        <v>57</v>
      </c>
      <c r="E50" s="10" t="s">
        <v>668</v>
      </c>
      <c r="F50" s="10"/>
      <c r="G50" s="39">
        <f t="shared" si="2"/>
        <v>5846</v>
      </c>
      <c r="H50" s="39">
        <f t="shared" si="2"/>
        <v>6080</v>
      </c>
    </row>
    <row r="51" spans="1:8" ht="30">
      <c r="A51" s="40" t="s">
        <v>5</v>
      </c>
      <c r="B51" s="37" t="s">
        <v>49</v>
      </c>
      <c r="C51" s="37" t="s">
        <v>51</v>
      </c>
      <c r="D51" s="37" t="s">
        <v>57</v>
      </c>
      <c r="E51" s="10" t="s">
        <v>668</v>
      </c>
      <c r="F51" s="10" t="s">
        <v>3</v>
      </c>
      <c r="G51" s="39">
        <f t="shared" si="2"/>
        <v>5846</v>
      </c>
      <c r="H51" s="39">
        <f t="shared" si="2"/>
        <v>6080</v>
      </c>
    </row>
    <row r="52" spans="1:8" ht="45">
      <c r="A52" s="40" t="s">
        <v>6</v>
      </c>
      <c r="B52" s="37" t="s">
        <v>49</v>
      </c>
      <c r="C52" s="37" t="s">
        <v>51</v>
      </c>
      <c r="D52" s="37" t="s">
        <v>57</v>
      </c>
      <c r="E52" s="10" t="s">
        <v>668</v>
      </c>
      <c r="F52" s="10" t="s">
        <v>4</v>
      </c>
      <c r="G52" s="39">
        <v>5846</v>
      </c>
      <c r="H52" s="39">
        <v>6080</v>
      </c>
    </row>
    <row r="53" spans="1:8" ht="15">
      <c r="A53" s="36" t="s">
        <v>62</v>
      </c>
      <c r="B53" s="37" t="s">
        <v>49</v>
      </c>
      <c r="C53" s="37" t="s">
        <v>51</v>
      </c>
      <c r="D53" s="37" t="s">
        <v>61</v>
      </c>
      <c r="E53" s="37"/>
      <c r="F53" s="37"/>
      <c r="G53" s="39">
        <f aca="true" t="shared" si="3" ref="G53:H56">G54</f>
        <v>1000</v>
      </c>
      <c r="H53" s="39">
        <f t="shared" si="3"/>
        <v>1000</v>
      </c>
    </row>
    <row r="54" spans="1:8" ht="30">
      <c r="A54" s="36" t="s">
        <v>377</v>
      </c>
      <c r="B54" s="37" t="s">
        <v>49</v>
      </c>
      <c r="C54" s="37" t="s">
        <v>51</v>
      </c>
      <c r="D54" s="37" t="s">
        <v>61</v>
      </c>
      <c r="E54" s="37" t="s">
        <v>168</v>
      </c>
      <c r="F54" s="37"/>
      <c r="G54" s="39">
        <f t="shared" si="3"/>
        <v>1000</v>
      </c>
      <c r="H54" s="39">
        <f t="shared" si="3"/>
        <v>1000</v>
      </c>
    </row>
    <row r="55" spans="1:8" ht="15">
      <c r="A55" s="36" t="s">
        <v>64</v>
      </c>
      <c r="B55" s="37" t="s">
        <v>49</v>
      </c>
      <c r="C55" s="37" t="s">
        <v>51</v>
      </c>
      <c r="D55" s="37" t="s">
        <v>61</v>
      </c>
      <c r="E55" s="37" t="s">
        <v>171</v>
      </c>
      <c r="F55" s="37"/>
      <c r="G55" s="39">
        <f t="shared" si="3"/>
        <v>1000</v>
      </c>
      <c r="H55" s="39">
        <f t="shared" si="3"/>
        <v>1000</v>
      </c>
    </row>
    <row r="56" spans="1:8" ht="15">
      <c r="A56" s="42" t="s">
        <v>13</v>
      </c>
      <c r="B56" s="37" t="s">
        <v>49</v>
      </c>
      <c r="C56" s="37" t="s">
        <v>51</v>
      </c>
      <c r="D56" s="37" t="s">
        <v>61</v>
      </c>
      <c r="E56" s="37" t="s">
        <v>171</v>
      </c>
      <c r="F56" s="37" t="s">
        <v>11</v>
      </c>
      <c r="G56" s="39">
        <f t="shared" si="3"/>
        <v>1000</v>
      </c>
      <c r="H56" s="39">
        <f t="shared" si="3"/>
        <v>1000</v>
      </c>
    </row>
    <row r="57" spans="1:8" ht="15">
      <c r="A57" s="36" t="s">
        <v>95</v>
      </c>
      <c r="B57" s="37" t="s">
        <v>49</v>
      </c>
      <c r="C57" s="37" t="s">
        <v>51</v>
      </c>
      <c r="D57" s="37" t="s">
        <v>61</v>
      </c>
      <c r="E57" s="37" t="s">
        <v>171</v>
      </c>
      <c r="F57" s="37" t="s">
        <v>93</v>
      </c>
      <c r="G57" s="39">
        <v>1000</v>
      </c>
      <c r="H57" s="39">
        <v>1000</v>
      </c>
    </row>
    <row r="58" spans="1:8" ht="15">
      <c r="A58" s="36" t="s">
        <v>65</v>
      </c>
      <c r="B58" s="37" t="s">
        <v>49</v>
      </c>
      <c r="C58" s="37" t="s">
        <v>51</v>
      </c>
      <c r="D58" s="37" t="s">
        <v>28</v>
      </c>
      <c r="E58" s="37"/>
      <c r="F58" s="37"/>
      <c r="G58" s="39">
        <f>G67+G103+G59+G77+G82+G94</f>
        <v>79894.5</v>
      </c>
      <c r="H58" s="39">
        <f>H67+H103+H59+H77+H82+H94</f>
        <v>83948.5</v>
      </c>
    </row>
    <row r="59" spans="1:8" ht="30">
      <c r="A59" s="41" t="s">
        <v>248</v>
      </c>
      <c r="B59" s="37" t="s">
        <v>49</v>
      </c>
      <c r="C59" s="37" t="s">
        <v>51</v>
      </c>
      <c r="D59" s="37" t="s">
        <v>28</v>
      </c>
      <c r="E59" s="37" t="s">
        <v>143</v>
      </c>
      <c r="F59" s="37"/>
      <c r="G59" s="39">
        <f aca="true" t="shared" si="4" ref="G59:H61">G60</f>
        <v>1924</v>
      </c>
      <c r="H59" s="39">
        <f t="shared" si="4"/>
        <v>1924</v>
      </c>
    </row>
    <row r="60" spans="1:8" ht="15">
      <c r="A60" s="36" t="s">
        <v>112</v>
      </c>
      <c r="B60" s="37" t="s">
        <v>49</v>
      </c>
      <c r="C60" s="37" t="s">
        <v>51</v>
      </c>
      <c r="D60" s="37" t="s">
        <v>28</v>
      </c>
      <c r="E60" s="37" t="s">
        <v>148</v>
      </c>
      <c r="F60" s="37"/>
      <c r="G60" s="39">
        <f t="shared" si="4"/>
        <v>1924</v>
      </c>
      <c r="H60" s="39">
        <f t="shared" si="4"/>
        <v>1924</v>
      </c>
    </row>
    <row r="61" spans="1:8" ht="75">
      <c r="A61" s="36" t="s">
        <v>127</v>
      </c>
      <c r="B61" s="37" t="s">
        <v>49</v>
      </c>
      <c r="C61" s="37" t="s">
        <v>51</v>
      </c>
      <c r="D61" s="37" t="s">
        <v>28</v>
      </c>
      <c r="E61" s="37" t="s">
        <v>288</v>
      </c>
      <c r="F61" s="37"/>
      <c r="G61" s="39">
        <f t="shared" si="4"/>
        <v>1924</v>
      </c>
      <c r="H61" s="39">
        <f t="shared" si="4"/>
        <v>1924</v>
      </c>
    </row>
    <row r="62" spans="1:8" ht="75">
      <c r="A62" s="36" t="s">
        <v>359</v>
      </c>
      <c r="B62" s="37" t="s">
        <v>49</v>
      </c>
      <c r="C62" s="37" t="s">
        <v>51</v>
      </c>
      <c r="D62" s="37" t="s">
        <v>28</v>
      </c>
      <c r="E62" s="37" t="s">
        <v>289</v>
      </c>
      <c r="F62" s="37"/>
      <c r="G62" s="39">
        <f>G63+G65</f>
        <v>1924</v>
      </c>
      <c r="H62" s="39">
        <f>H63+H65</f>
        <v>1924</v>
      </c>
    </row>
    <row r="63" spans="1:8" ht="75">
      <c r="A63" s="40" t="s">
        <v>0</v>
      </c>
      <c r="B63" s="37" t="s">
        <v>49</v>
      </c>
      <c r="C63" s="37" t="s">
        <v>51</v>
      </c>
      <c r="D63" s="37" t="s">
        <v>28</v>
      </c>
      <c r="E63" s="37" t="s">
        <v>289</v>
      </c>
      <c r="F63" s="37" t="s">
        <v>238</v>
      </c>
      <c r="G63" s="39">
        <f>G64</f>
        <v>1763.2</v>
      </c>
      <c r="H63" s="39">
        <f>H64</f>
        <v>1763.2</v>
      </c>
    </row>
    <row r="64" spans="1:8" ht="30">
      <c r="A64" s="40" t="s">
        <v>1</v>
      </c>
      <c r="B64" s="37" t="s">
        <v>49</v>
      </c>
      <c r="C64" s="37" t="s">
        <v>51</v>
      </c>
      <c r="D64" s="37" t="s">
        <v>28</v>
      </c>
      <c r="E64" s="37" t="s">
        <v>289</v>
      </c>
      <c r="F64" s="37" t="s">
        <v>2</v>
      </c>
      <c r="G64" s="39">
        <v>1763.2</v>
      </c>
      <c r="H64" s="39">
        <v>1763.2</v>
      </c>
    </row>
    <row r="65" spans="1:8" ht="30">
      <c r="A65" s="40" t="s">
        <v>5</v>
      </c>
      <c r="B65" s="37" t="s">
        <v>49</v>
      </c>
      <c r="C65" s="37" t="s">
        <v>51</v>
      </c>
      <c r="D65" s="37" t="s">
        <v>28</v>
      </c>
      <c r="E65" s="37" t="s">
        <v>289</v>
      </c>
      <c r="F65" s="37" t="s">
        <v>3</v>
      </c>
      <c r="G65" s="39">
        <f>G66</f>
        <v>160.8</v>
      </c>
      <c r="H65" s="39">
        <f>H66</f>
        <v>160.8</v>
      </c>
    </row>
    <row r="66" spans="1:8" ht="45">
      <c r="A66" s="40" t="s">
        <v>6</v>
      </c>
      <c r="B66" s="37" t="s">
        <v>49</v>
      </c>
      <c r="C66" s="37" t="s">
        <v>51</v>
      </c>
      <c r="D66" s="37" t="s">
        <v>28</v>
      </c>
      <c r="E66" s="37" t="s">
        <v>289</v>
      </c>
      <c r="F66" s="37" t="s">
        <v>4</v>
      </c>
      <c r="G66" s="39">
        <v>160.8</v>
      </c>
      <c r="H66" s="39">
        <v>160.8</v>
      </c>
    </row>
    <row r="67" spans="1:8" ht="62.25">
      <c r="A67" s="63" t="s">
        <v>571</v>
      </c>
      <c r="B67" s="37" t="s">
        <v>49</v>
      </c>
      <c r="C67" s="37" t="s">
        <v>51</v>
      </c>
      <c r="D67" s="37" t="s">
        <v>28</v>
      </c>
      <c r="E67" s="37" t="s">
        <v>185</v>
      </c>
      <c r="F67" s="37"/>
      <c r="G67" s="39">
        <f aca="true" t="shared" si="5" ref="G67:H69">G68</f>
        <v>16665</v>
      </c>
      <c r="H67" s="39">
        <f t="shared" si="5"/>
        <v>12703</v>
      </c>
    </row>
    <row r="68" spans="1:8" ht="30">
      <c r="A68" s="41" t="s">
        <v>116</v>
      </c>
      <c r="B68" s="37" t="s">
        <v>49</v>
      </c>
      <c r="C68" s="37" t="s">
        <v>51</v>
      </c>
      <c r="D68" s="37" t="s">
        <v>28</v>
      </c>
      <c r="E68" s="37" t="s">
        <v>186</v>
      </c>
      <c r="F68" s="37"/>
      <c r="G68" s="39">
        <f t="shared" si="5"/>
        <v>16665</v>
      </c>
      <c r="H68" s="39">
        <f t="shared" si="5"/>
        <v>12703</v>
      </c>
    </row>
    <row r="69" spans="1:8" ht="45">
      <c r="A69" s="36" t="s">
        <v>126</v>
      </c>
      <c r="B69" s="37" t="s">
        <v>49</v>
      </c>
      <c r="C69" s="37" t="s">
        <v>51</v>
      </c>
      <c r="D69" s="37" t="s">
        <v>28</v>
      </c>
      <c r="E69" s="37" t="s">
        <v>188</v>
      </c>
      <c r="F69" s="37"/>
      <c r="G69" s="39">
        <f t="shared" si="5"/>
        <v>16665</v>
      </c>
      <c r="H69" s="39">
        <f t="shared" si="5"/>
        <v>12703</v>
      </c>
    </row>
    <row r="70" spans="1:8" ht="30">
      <c r="A70" s="36" t="s">
        <v>174</v>
      </c>
      <c r="B70" s="37" t="s">
        <v>49</v>
      </c>
      <c r="C70" s="37" t="s">
        <v>51</v>
      </c>
      <c r="D70" s="37" t="s">
        <v>28</v>
      </c>
      <c r="E70" s="37" t="s">
        <v>173</v>
      </c>
      <c r="F70" s="37"/>
      <c r="G70" s="39">
        <f>G71+G73+G75</f>
        <v>16665</v>
      </c>
      <c r="H70" s="39">
        <f>H71+H73+H75</f>
        <v>12703</v>
      </c>
    </row>
    <row r="71" spans="1:8" ht="75">
      <c r="A71" s="40" t="s">
        <v>0</v>
      </c>
      <c r="B71" s="37" t="s">
        <v>49</v>
      </c>
      <c r="C71" s="37" t="s">
        <v>51</v>
      </c>
      <c r="D71" s="37" t="s">
        <v>28</v>
      </c>
      <c r="E71" s="37" t="s">
        <v>173</v>
      </c>
      <c r="F71" s="37" t="s">
        <v>238</v>
      </c>
      <c r="G71" s="39">
        <f>G72</f>
        <v>14405.1</v>
      </c>
      <c r="H71" s="39">
        <f>H72</f>
        <v>10308.7</v>
      </c>
    </row>
    <row r="72" spans="1:8" ht="30">
      <c r="A72" s="40" t="s">
        <v>1</v>
      </c>
      <c r="B72" s="37" t="s">
        <v>49</v>
      </c>
      <c r="C72" s="37" t="s">
        <v>51</v>
      </c>
      <c r="D72" s="37" t="s">
        <v>28</v>
      </c>
      <c r="E72" s="37" t="s">
        <v>173</v>
      </c>
      <c r="F72" s="37" t="s">
        <v>2</v>
      </c>
      <c r="G72" s="39">
        <v>14405.1</v>
      </c>
      <c r="H72" s="39">
        <v>10308.7</v>
      </c>
    </row>
    <row r="73" spans="1:8" ht="30">
      <c r="A73" s="40" t="s">
        <v>5</v>
      </c>
      <c r="B73" s="37" t="s">
        <v>49</v>
      </c>
      <c r="C73" s="37" t="s">
        <v>51</v>
      </c>
      <c r="D73" s="37" t="s">
        <v>28</v>
      </c>
      <c r="E73" s="37" t="s">
        <v>173</v>
      </c>
      <c r="F73" s="37" t="s">
        <v>3</v>
      </c>
      <c r="G73" s="39">
        <f>G74</f>
        <v>1917</v>
      </c>
      <c r="H73" s="39">
        <f>H74</f>
        <v>2051.4</v>
      </c>
    </row>
    <row r="74" spans="1:8" ht="45">
      <c r="A74" s="40" t="s">
        <v>6</v>
      </c>
      <c r="B74" s="37" t="s">
        <v>49</v>
      </c>
      <c r="C74" s="37" t="s">
        <v>51</v>
      </c>
      <c r="D74" s="37" t="s">
        <v>28</v>
      </c>
      <c r="E74" s="37" t="s">
        <v>173</v>
      </c>
      <c r="F74" s="37" t="s">
        <v>4</v>
      </c>
      <c r="G74" s="39">
        <v>1917</v>
      </c>
      <c r="H74" s="39">
        <v>2051.4</v>
      </c>
    </row>
    <row r="75" spans="1:8" ht="15">
      <c r="A75" s="40" t="s">
        <v>13</v>
      </c>
      <c r="B75" s="37" t="s">
        <v>49</v>
      </c>
      <c r="C75" s="37" t="s">
        <v>51</v>
      </c>
      <c r="D75" s="37" t="s">
        <v>28</v>
      </c>
      <c r="E75" s="37" t="s">
        <v>173</v>
      </c>
      <c r="F75" s="37" t="s">
        <v>11</v>
      </c>
      <c r="G75" s="39">
        <f>G76</f>
        <v>342.9</v>
      </c>
      <c r="H75" s="39">
        <f>H76</f>
        <v>342.9</v>
      </c>
    </row>
    <row r="76" spans="1:8" ht="15">
      <c r="A76" s="41" t="s">
        <v>14</v>
      </c>
      <c r="B76" s="37" t="s">
        <v>49</v>
      </c>
      <c r="C76" s="37" t="s">
        <v>51</v>
      </c>
      <c r="D76" s="37" t="s">
        <v>28</v>
      </c>
      <c r="E76" s="37" t="s">
        <v>173</v>
      </c>
      <c r="F76" s="37" t="s">
        <v>12</v>
      </c>
      <c r="G76" s="39">
        <v>342.9</v>
      </c>
      <c r="H76" s="39">
        <v>342.9</v>
      </c>
    </row>
    <row r="77" spans="1:8" ht="93">
      <c r="A77" s="20" t="s">
        <v>647</v>
      </c>
      <c r="B77" s="37" t="s">
        <v>49</v>
      </c>
      <c r="C77" s="37" t="s">
        <v>51</v>
      </c>
      <c r="D77" s="37" t="s">
        <v>28</v>
      </c>
      <c r="E77" s="37" t="s">
        <v>251</v>
      </c>
      <c r="F77" s="37"/>
      <c r="G77" s="39">
        <f aca="true" t="shared" si="6" ref="G77:H80">G78</f>
        <v>965</v>
      </c>
      <c r="H77" s="39">
        <f t="shared" si="6"/>
        <v>965</v>
      </c>
    </row>
    <row r="78" spans="1:8" ht="120">
      <c r="A78" s="13" t="s">
        <v>648</v>
      </c>
      <c r="B78" s="37" t="s">
        <v>49</v>
      </c>
      <c r="C78" s="37" t="s">
        <v>51</v>
      </c>
      <c r="D78" s="37" t="s">
        <v>28</v>
      </c>
      <c r="E78" s="37" t="s">
        <v>252</v>
      </c>
      <c r="F78" s="37"/>
      <c r="G78" s="39">
        <f t="shared" si="6"/>
        <v>965</v>
      </c>
      <c r="H78" s="39">
        <f t="shared" si="6"/>
        <v>965</v>
      </c>
    </row>
    <row r="79" spans="1:8" ht="105">
      <c r="A79" s="13" t="s">
        <v>649</v>
      </c>
      <c r="B79" s="37" t="s">
        <v>49</v>
      </c>
      <c r="C79" s="37" t="s">
        <v>51</v>
      </c>
      <c r="D79" s="37" t="s">
        <v>28</v>
      </c>
      <c r="E79" s="37" t="s">
        <v>253</v>
      </c>
      <c r="F79" s="37"/>
      <c r="G79" s="39">
        <f t="shared" si="6"/>
        <v>965</v>
      </c>
      <c r="H79" s="39">
        <f t="shared" si="6"/>
        <v>965</v>
      </c>
    </row>
    <row r="80" spans="1:8" ht="30">
      <c r="A80" s="40" t="s">
        <v>5</v>
      </c>
      <c r="B80" s="37" t="s">
        <v>49</v>
      </c>
      <c r="C80" s="37" t="s">
        <v>51</v>
      </c>
      <c r="D80" s="37" t="s">
        <v>28</v>
      </c>
      <c r="E80" s="37" t="s">
        <v>253</v>
      </c>
      <c r="F80" s="37" t="s">
        <v>3</v>
      </c>
      <c r="G80" s="39">
        <f t="shared" si="6"/>
        <v>965</v>
      </c>
      <c r="H80" s="39">
        <f t="shared" si="6"/>
        <v>965</v>
      </c>
    </row>
    <row r="81" spans="1:8" ht="45">
      <c r="A81" s="40" t="s">
        <v>6</v>
      </c>
      <c r="B81" s="37" t="s">
        <v>49</v>
      </c>
      <c r="C81" s="37" t="s">
        <v>51</v>
      </c>
      <c r="D81" s="37" t="s">
        <v>28</v>
      </c>
      <c r="E81" s="37" t="s">
        <v>253</v>
      </c>
      <c r="F81" s="37" t="s">
        <v>4</v>
      </c>
      <c r="G81" s="39">
        <f>(665+300)</f>
        <v>965</v>
      </c>
      <c r="H81" s="39">
        <f>(665+300)</f>
        <v>965</v>
      </c>
    </row>
    <row r="82" spans="1:8" ht="62.25">
      <c r="A82" s="20" t="s">
        <v>646</v>
      </c>
      <c r="B82" s="37" t="s">
        <v>49</v>
      </c>
      <c r="C82" s="37" t="s">
        <v>51</v>
      </c>
      <c r="D82" s="37" t="s">
        <v>28</v>
      </c>
      <c r="E82" s="37" t="s">
        <v>254</v>
      </c>
      <c r="F82" s="37"/>
      <c r="G82" s="39">
        <f>G83</f>
        <v>2472</v>
      </c>
      <c r="H82" s="39">
        <f>H83</f>
        <v>2472</v>
      </c>
    </row>
    <row r="83" spans="1:8" ht="75">
      <c r="A83" s="40" t="s">
        <v>190</v>
      </c>
      <c r="B83" s="37" t="s">
        <v>49</v>
      </c>
      <c r="C83" s="37" t="s">
        <v>51</v>
      </c>
      <c r="D83" s="37" t="s">
        <v>28</v>
      </c>
      <c r="E83" s="37" t="s">
        <v>255</v>
      </c>
      <c r="F83" s="37"/>
      <c r="G83" s="39">
        <f>G84+G89</f>
        <v>2472</v>
      </c>
      <c r="H83" s="39">
        <f>H84+H89</f>
        <v>2472</v>
      </c>
    </row>
    <row r="84" spans="1:8" ht="30">
      <c r="A84" s="36" t="s">
        <v>174</v>
      </c>
      <c r="B84" s="37" t="s">
        <v>49</v>
      </c>
      <c r="C84" s="37" t="s">
        <v>51</v>
      </c>
      <c r="D84" s="37" t="s">
        <v>28</v>
      </c>
      <c r="E84" s="37" t="s">
        <v>256</v>
      </c>
      <c r="F84" s="37"/>
      <c r="G84" s="39">
        <f>G85+G87</f>
        <v>1708</v>
      </c>
      <c r="H84" s="39">
        <f>H85+H87</f>
        <v>1708</v>
      </c>
    </row>
    <row r="85" spans="1:8" ht="75">
      <c r="A85" s="40" t="s">
        <v>0</v>
      </c>
      <c r="B85" s="37" t="s">
        <v>49</v>
      </c>
      <c r="C85" s="37" t="s">
        <v>51</v>
      </c>
      <c r="D85" s="37" t="s">
        <v>28</v>
      </c>
      <c r="E85" s="37" t="s">
        <v>256</v>
      </c>
      <c r="F85" s="37" t="s">
        <v>238</v>
      </c>
      <c r="G85" s="39">
        <f>G86</f>
        <v>1665.5</v>
      </c>
      <c r="H85" s="39">
        <f>H86</f>
        <v>1665.5</v>
      </c>
    </row>
    <row r="86" spans="1:8" ht="30">
      <c r="A86" s="40" t="s">
        <v>1</v>
      </c>
      <c r="B86" s="37" t="s">
        <v>49</v>
      </c>
      <c r="C86" s="37" t="s">
        <v>51</v>
      </c>
      <c r="D86" s="37" t="s">
        <v>28</v>
      </c>
      <c r="E86" s="37" t="s">
        <v>256</v>
      </c>
      <c r="F86" s="37" t="s">
        <v>2</v>
      </c>
      <c r="G86" s="39">
        <v>1665.5</v>
      </c>
      <c r="H86" s="39">
        <v>1665.5</v>
      </c>
    </row>
    <row r="87" spans="1:8" ht="30">
      <c r="A87" s="40" t="s">
        <v>5</v>
      </c>
      <c r="B87" s="37" t="s">
        <v>49</v>
      </c>
      <c r="C87" s="37" t="s">
        <v>51</v>
      </c>
      <c r="D87" s="37" t="s">
        <v>28</v>
      </c>
      <c r="E87" s="37" t="s">
        <v>256</v>
      </c>
      <c r="F87" s="37" t="s">
        <v>3</v>
      </c>
      <c r="G87" s="39">
        <f>G88</f>
        <v>42.5</v>
      </c>
      <c r="H87" s="39">
        <f>H88</f>
        <v>42.5</v>
      </c>
    </row>
    <row r="88" spans="1:8" ht="45">
      <c r="A88" s="40" t="s">
        <v>6</v>
      </c>
      <c r="B88" s="37" t="s">
        <v>49</v>
      </c>
      <c r="C88" s="37" t="s">
        <v>51</v>
      </c>
      <c r="D88" s="37" t="s">
        <v>28</v>
      </c>
      <c r="E88" s="37" t="s">
        <v>256</v>
      </c>
      <c r="F88" s="37" t="s">
        <v>4</v>
      </c>
      <c r="G88" s="39">
        <v>42.5</v>
      </c>
      <c r="H88" s="39">
        <v>42.5</v>
      </c>
    </row>
    <row r="89" spans="1:8" ht="90">
      <c r="A89" s="36" t="s">
        <v>360</v>
      </c>
      <c r="B89" s="37" t="s">
        <v>49</v>
      </c>
      <c r="C89" s="37" t="s">
        <v>51</v>
      </c>
      <c r="D89" s="37" t="s">
        <v>28</v>
      </c>
      <c r="E89" s="37" t="s">
        <v>257</v>
      </c>
      <c r="F89" s="37"/>
      <c r="G89" s="39">
        <f>G90+G92</f>
        <v>764</v>
      </c>
      <c r="H89" s="39">
        <f>H90+H92</f>
        <v>764</v>
      </c>
    </row>
    <row r="90" spans="1:8" ht="75">
      <c r="A90" s="40" t="s">
        <v>0</v>
      </c>
      <c r="B90" s="37" t="s">
        <v>49</v>
      </c>
      <c r="C90" s="37" t="s">
        <v>51</v>
      </c>
      <c r="D90" s="37" t="s">
        <v>28</v>
      </c>
      <c r="E90" s="37" t="s">
        <v>257</v>
      </c>
      <c r="F90" s="37" t="s">
        <v>238</v>
      </c>
      <c r="G90" s="39">
        <f>G91</f>
        <v>479.4</v>
      </c>
      <c r="H90" s="39">
        <f>H91</f>
        <v>479.4</v>
      </c>
    </row>
    <row r="91" spans="1:8" ht="30">
      <c r="A91" s="40" t="s">
        <v>1</v>
      </c>
      <c r="B91" s="37" t="s">
        <v>49</v>
      </c>
      <c r="C91" s="37" t="s">
        <v>51</v>
      </c>
      <c r="D91" s="37" t="s">
        <v>28</v>
      </c>
      <c r="E91" s="37" t="s">
        <v>257</v>
      </c>
      <c r="F91" s="37" t="s">
        <v>2</v>
      </c>
      <c r="G91" s="39">
        <v>479.4</v>
      </c>
      <c r="H91" s="39">
        <v>479.4</v>
      </c>
    </row>
    <row r="92" spans="1:8" ht="30">
      <c r="A92" s="40" t="s">
        <v>5</v>
      </c>
      <c r="B92" s="37" t="s">
        <v>49</v>
      </c>
      <c r="C92" s="37" t="s">
        <v>51</v>
      </c>
      <c r="D92" s="37" t="s">
        <v>28</v>
      </c>
      <c r="E92" s="37" t="s">
        <v>257</v>
      </c>
      <c r="F92" s="37" t="s">
        <v>3</v>
      </c>
      <c r="G92" s="39">
        <f>G93</f>
        <v>284.6</v>
      </c>
      <c r="H92" s="39">
        <f>H93</f>
        <v>284.6</v>
      </c>
    </row>
    <row r="93" spans="1:8" ht="45">
      <c r="A93" s="40" t="s">
        <v>6</v>
      </c>
      <c r="B93" s="37" t="s">
        <v>49</v>
      </c>
      <c r="C93" s="37" t="s">
        <v>51</v>
      </c>
      <c r="D93" s="37" t="s">
        <v>28</v>
      </c>
      <c r="E93" s="37" t="s">
        <v>257</v>
      </c>
      <c r="F93" s="37" t="s">
        <v>4</v>
      </c>
      <c r="G93" s="39">
        <v>284.6</v>
      </c>
      <c r="H93" s="39">
        <v>284.6</v>
      </c>
    </row>
    <row r="94" spans="1:8" ht="186.75">
      <c r="A94" s="20" t="s">
        <v>650</v>
      </c>
      <c r="B94" s="37" t="s">
        <v>49</v>
      </c>
      <c r="C94" s="37" t="s">
        <v>51</v>
      </c>
      <c r="D94" s="37" t="s">
        <v>28</v>
      </c>
      <c r="E94" s="37" t="s">
        <v>258</v>
      </c>
      <c r="F94" s="37"/>
      <c r="G94" s="39">
        <f>G95</f>
        <v>35896</v>
      </c>
      <c r="H94" s="39">
        <f>H95</f>
        <v>36000</v>
      </c>
    </row>
    <row r="95" spans="1:8" ht="75">
      <c r="A95" s="40" t="s">
        <v>260</v>
      </c>
      <c r="B95" s="37" t="s">
        <v>49</v>
      </c>
      <c r="C95" s="37" t="s">
        <v>51</v>
      </c>
      <c r="D95" s="37" t="s">
        <v>28</v>
      </c>
      <c r="E95" s="37" t="s">
        <v>259</v>
      </c>
      <c r="F95" s="37"/>
      <c r="G95" s="39">
        <f>G96</f>
        <v>35896</v>
      </c>
      <c r="H95" s="39">
        <f>H96</f>
        <v>36000</v>
      </c>
    </row>
    <row r="96" spans="1:8" ht="75">
      <c r="A96" s="41" t="s">
        <v>720</v>
      </c>
      <c r="B96" s="37" t="s">
        <v>49</v>
      </c>
      <c r="C96" s="37" t="s">
        <v>51</v>
      </c>
      <c r="D96" s="37" t="s">
        <v>28</v>
      </c>
      <c r="E96" s="1" t="s">
        <v>625</v>
      </c>
      <c r="F96" s="37"/>
      <c r="G96" s="39">
        <f>G97+G99+G101</f>
        <v>35896</v>
      </c>
      <c r="H96" s="39">
        <f>H97+H99+H101</f>
        <v>36000</v>
      </c>
    </row>
    <row r="97" spans="1:8" ht="75">
      <c r="A97" s="9" t="s">
        <v>0</v>
      </c>
      <c r="B97" s="37" t="s">
        <v>49</v>
      </c>
      <c r="C97" s="37" t="s">
        <v>51</v>
      </c>
      <c r="D97" s="37" t="s">
        <v>28</v>
      </c>
      <c r="E97" s="1" t="s">
        <v>625</v>
      </c>
      <c r="F97" s="21">
        <v>100</v>
      </c>
      <c r="G97" s="39">
        <f>G98</f>
        <v>35226</v>
      </c>
      <c r="H97" s="39">
        <f>H98</f>
        <v>35226</v>
      </c>
    </row>
    <row r="98" spans="1:8" ht="30">
      <c r="A98" s="9" t="s">
        <v>22</v>
      </c>
      <c r="B98" s="37" t="s">
        <v>49</v>
      </c>
      <c r="C98" s="37" t="s">
        <v>51</v>
      </c>
      <c r="D98" s="37" t="s">
        <v>28</v>
      </c>
      <c r="E98" s="1" t="s">
        <v>625</v>
      </c>
      <c r="F98" s="21">
        <v>110</v>
      </c>
      <c r="G98" s="39">
        <v>35226</v>
      </c>
      <c r="H98" s="39">
        <v>35226</v>
      </c>
    </row>
    <row r="99" spans="1:8" ht="30">
      <c r="A99" s="9" t="s">
        <v>5</v>
      </c>
      <c r="B99" s="37" t="s">
        <v>49</v>
      </c>
      <c r="C99" s="37" t="s">
        <v>51</v>
      </c>
      <c r="D99" s="37" t="s">
        <v>28</v>
      </c>
      <c r="E99" s="1" t="s">
        <v>625</v>
      </c>
      <c r="F99" s="21">
        <v>200</v>
      </c>
      <c r="G99" s="39">
        <f>G100</f>
        <v>655</v>
      </c>
      <c r="H99" s="39">
        <f>H100</f>
        <v>759</v>
      </c>
    </row>
    <row r="100" spans="1:8" ht="45">
      <c r="A100" s="9" t="s">
        <v>6</v>
      </c>
      <c r="B100" s="37" t="s">
        <v>49</v>
      </c>
      <c r="C100" s="37" t="s">
        <v>51</v>
      </c>
      <c r="D100" s="37" t="s">
        <v>28</v>
      </c>
      <c r="E100" s="1" t="s">
        <v>625</v>
      </c>
      <c r="F100" s="21">
        <v>240</v>
      </c>
      <c r="G100" s="39">
        <v>655</v>
      </c>
      <c r="H100" s="39">
        <v>759</v>
      </c>
    </row>
    <row r="101" spans="1:8" ht="15">
      <c r="A101" s="12" t="s">
        <v>13</v>
      </c>
      <c r="B101" s="37" t="s">
        <v>49</v>
      </c>
      <c r="C101" s="37" t="s">
        <v>51</v>
      </c>
      <c r="D101" s="37" t="s">
        <v>28</v>
      </c>
      <c r="E101" s="1" t="s">
        <v>625</v>
      </c>
      <c r="F101" s="21">
        <v>800</v>
      </c>
      <c r="G101" s="39">
        <f>G102</f>
        <v>15</v>
      </c>
      <c r="H101" s="39">
        <f>H102</f>
        <v>15</v>
      </c>
    </row>
    <row r="102" spans="1:8" ht="15">
      <c r="A102" s="9" t="s">
        <v>14</v>
      </c>
      <c r="B102" s="37" t="s">
        <v>49</v>
      </c>
      <c r="C102" s="37" t="s">
        <v>51</v>
      </c>
      <c r="D102" s="37" t="s">
        <v>28</v>
      </c>
      <c r="E102" s="1" t="s">
        <v>625</v>
      </c>
      <c r="F102" s="21">
        <v>850</v>
      </c>
      <c r="G102" s="39">
        <v>15</v>
      </c>
      <c r="H102" s="39">
        <v>15</v>
      </c>
    </row>
    <row r="103" spans="1:8" ht="30">
      <c r="A103" s="36" t="s">
        <v>377</v>
      </c>
      <c r="B103" s="37" t="s">
        <v>49</v>
      </c>
      <c r="C103" s="37" t="s">
        <v>51</v>
      </c>
      <c r="D103" s="37" t="s">
        <v>28</v>
      </c>
      <c r="E103" s="37" t="s">
        <v>168</v>
      </c>
      <c r="F103" s="37"/>
      <c r="G103" s="39">
        <f>G104+G107+G110</f>
        <v>21972.5</v>
      </c>
      <c r="H103" s="39">
        <f>H104+H107+H110</f>
        <v>29884.5</v>
      </c>
    </row>
    <row r="104" spans="1:8" ht="90">
      <c r="A104" s="36" t="s">
        <v>18</v>
      </c>
      <c r="B104" s="37" t="s">
        <v>49</v>
      </c>
      <c r="C104" s="37" t="s">
        <v>51</v>
      </c>
      <c r="D104" s="37" t="s">
        <v>28</v>
      </c>
      <c r="E104" s="37" t="s">
        <v>169</v>
      </c>
      <c r="F104" s="37"/>
      <c r="G104" s="39">
        <f>G105</f>
        <v>2625</v>
      </c>
      <c r="H104" s="39">
        <f>H105</f>
        <v>2756</v>
      </c>
    </row>
    <row r="105" spans="1:8" ht="30">
      <c r="A105" s="40" t="s">
        <v>5</v>
      </c>
      <c r="B105" s="37" t="s">
        <v>49</v>
      </c>
      <c r="C105" s="37" t="s">
        <v>51</v>
      </c>
      <c r="D105" s="37" t="s">
        <v>28</v>
      </c>
      <c r="E105" s="37" t="s">
        <v>169</v>
      </c>
      <c r="F105" s="37" t="s">
        <v>3</v>
      </c>
      <c r="G105" s="39">
        <f>G106</f>
        <v>2625</v>
      </c>
      <c r="H105" s="39">
        <f>H106</f>
        <v>2756</v>
      </c>
    </row>
    <row r="106" spans="1:8" ht="45">
      <c r="A106" s="40" t="s">
        <v>6</v>
      </c>
      <c r="B106" s="37" t="s">
        <v>49</v>
      </c>
      <c r="C106" s="37" t="s">
        <v>51</v>
      </c>
      <c r="D106" s="37" t="s">
        <v>28</v>
      </c>
      <c r="E106" s="37" t="s">
        <v>169</v>
      </c>
      <c r="F106" s="37" t="s">
        <v>4</v>
      </c>
      <c r="G106" s="39">
        <v>2625</v>
      </c>
      <c r="H106" s="39">
        <v>2756</v>
      </c>
    </row>
    <row r="107" spans="1:8" ht="45">
      <c r="A107" s="36" t="s">
        <v>19</v>
      </c>
      <c r="B107" s="37" t="s">
        <v>49</v>
      </c>
      <c r="C107" s="37" t="s">
        <v>51</v>
      </c>
      <c r="D107" s="37" t="s">
        <v>28</v>
      </c>
      <c r="E107" s="37" t="s">
        <v>170</v>
      </c>
      <c r="F107" s="37"/>
      <c r="G107" s="39">
        <f>G108</f>
        <v>6000</v>
      </c>
      <c r="H107" s="39">
        <f>H108</f>
        <v>13781</v>
      </c>
    </row>
    <row r="108" spans="1:8" ht="30">
      <c r="A108" s="40" t="s">
        <v>5</v>
      </c>
      <c r="B108" s="37" t="s">
        <v>49</v>
      </c>
      <c r="C108" s="37" t="s">
        <v>51</v>
      </c>
      <c r="D108" s="37" t="s">
        <v>28</v>
      </c>
      <c r="E108" s="37" t="s">
        <v>170</v>
      </c>
      <c r="F108" s="37" t="s">
        <v>3</v>
      </c>
      <c r="G108" s="39">
        <f>G109</f>
        <v>6000</v>
      </c>
      <c r="H108" s="39">
        <f>H109</f>
        <v>13781</v>
      </c>
    </row>
    <row r="109" spans="1:8" ht="45">
      <c r="A109" s="40" t="s">
        <v>6</v>
      </c>
      <c r="B109" s="37" t="s">
        <v>49</v>
      </c>
      <c r="C109" s="37" t="s">
        <v>51</v>
      </c>
      <c r="D109" s="37" t="s">
        <v>28</v>
      </c>
      <c r="E109" s="37" t="s">
        <v>170</v>
      </c>
      <c r="F109" s="37" t="s">
        <v>4</v>
      </c>
      <c r="G109" s="39">
        <v>6000</v>
      </c>
      <c r="H109" s="39">
        <v>13781</v>
      </c>
    </row>
    <row r="110" spans="1:8" ht="45">
      <c r="A110" s="41" t="s">
        <v>689</v>
      </c>
      <c r="B110" s="37" t="s">
        <v>49</v>
      </c>
      <c r="C110" s="37" t="s">
        <v>51</v>
      </c>
      <c r="D110" s="37" t="s">
        <v>28</v>
      </c>
      <c r="E110" s="37" t="s">
        <v>276</v>
      </c>
      <c r="F110" s="37"/>
      <c r="G110" s="39">
        <f>G111+G113</f>
        <v>13347.5</v>
      </c>
      <c r="H110" s="39">
        <f>H111+H113</f>
        <v>13347.5</v>
      </c>
    </row>
    <row r="111" spans="1:8" ht="75">
      <c r="A111" s="41" t="s">
        <v>0</v>
      </c>
      <c r="B111" s="37" t="s">
        <v>49</v>
      </c>
      <c r="C111" s="37" t="s">
        <v>51</v>
      </c>
      <c r="D111" s="37" t="s">
        <v>28</v>
      </c>
      <c r="E111" s="37" t="s">
        <v>276</v>
      </c>
      <c r="F111" s="43">
        <v>100</v>
      </c>
      <c r="G111" s="39">
        <f>G112</f>
        <v>12160.9</v>
      </c>
      <c r="H111" s="39">
        <f>H112</f>
        <v>12160.9</v>
      </c>
    </row>
    <row r="112" spans="1:8" ht="30">
      <c r="A112" s="41" t="s">
        <v>22</v>
      </c>
      <c r="B112" s="37" t="s">
        <v>49</v>
      </c>
      <c r="C112" s="37" t="s">
        <v>51</v>
      </c>
      <c r="D112" s="37" t="s">
        <v>28</v>
      </c>
      <c r="E112" s="37" t="s">
        <v>276</v>
      </c>
      <c r="F112" s="43">
        <v>110</v>
      </c>
      <c r="G112" s="39">
        <v>12160.9</v>
      </c>
      <c r="H112" s="39">
        <v>12160.9</v>
      </c>
    </row>
    <row r="113" spans="1:8" ht="30">
      <c r="A113" s="41" t="s">
        <v>5</v>
      </c>
      <c r="B113" s="37" t="s">
        <v>49</v>
      </c>
      <c r="C113" s="37" t="s">
        <v>51</v>
      </c>
      <c r="D113" s="37" t="s">
        <v>28</v>
      </c>
      <c r="E113" s="37" t="s">
        <v>276</v>
      </c>
      <c r="F113" s="43">
        <v>200</v>
      </c>
      <c r="G113" s="39">
        <f>G114</f>
        <v>1186.6</v>
      </c>
      <c r="H113" s="39">
        <f>H114</f>
        <v>1186.6</v>
      </c>
    </row>
    <row r="114" spans="1:8" ht="45">
      <c r="A114" s="41" t="s">
        <v>6</v>
      </c>
      <c r="B114" s="37" t="s">
        <v>49</v>
      </c>
      <c r="C114" s="37" t="s">
        <v>51</v>
      </c>
      <c r="D114" s="37" t="s">
        <v>28</v>
      </c>
      <c r="E114" s="37" t="s">
        <v>276</v>
      </c>
      <c r="F114" s="43">
        <v>240</v>
      </c>
      <c r="G114" s="39">
        <v>1186.6</v>
      </c>
      <c r="H114" s="39">
        <v>1186.6</v>
      </c>
    </row>
    <row r="115" spans="1:8" ht="15">
      <c r="A115" s="36" t="s">
        <v>67</v>
      </c>
      <c r="B115" s="37" t="s">
        <v>49</v>
      </c>
      <c r="C115" s="37" t="s">
        <v>52</v>
      </c>
      <c r="D115" s="37"/>
      <c r="E115" s="37"/>
      <c r="F115" s="37"/>
      <c r="G115" s="39">
        <f>G116+G125</f>
        <v>4679</v>
      </c>
      <c r="H115" s="39">
        <f>H116+H125</f>
        <v>4840</v>
      </c>
    </row>
    <row r="116" spans="1:8" ht="15">
      <c r="A116" s="36" t="s">
        <v>68</v>
      </c>
      <c r="B116" s="37" t="s">
        <v>49</v>
      </c>
      <c r="C116" s="37" t="s">
        <v>52</v>
      </c>
      <c r="D116" s="37" t="s">
        <v>54</v>
      </c>
      <c r="E116" s="37"/>
      <c r="F116" s="37"/>
      <c r="G116" s="39">
        <f aca="true" t="shared" si="7" ref="G116:H119">G117</f>
        <v>4479</v>
      </c>
      <c r="H116" s="39">
        <f t="shared" si="7"/>
        <v>4640</v>
      </c>
    </row>
    <row r="117" spans="1:8" ht="62.25">
      <c r="A117" s="63" t="s">
        <v>571</v>
      </c>
      <c r="B117" s="37" t="s">
        <v>49</v>
      </c>
      <c r="C117" s="37" t="s">
        <v>52</v>
      </c>
      <c r="D117" s="37" t="s">
        <v>54</v>
      </c>
      <c r="E117" s="37" t="s">
        <v>185</v>
      </c>
      <c r="F117" s="37"/>
      <c r="G117" s="39">
        <f t="shared" si="7"/>
        <v>4479</v>
      </c>
      <c r="H117" s="39">
        <f t="shared" si="7"/>
        <v>4640</v>
      </c>
    </row>
    <row r="118" spans="1:8" ht="30">
      <c r="A118" s="41" t="s">
        <v>116</v>
      </c>
      <c r="B118" s="37" t="s">
        <v>49</v>
      </c>
      <c r="C118" s="37" t="s">
        <v>52</v>
      </c>
      <c r="D118" s="37" t="s">
        <v>54</v>
      </c>
      <c r="E118" s="37" t="s">
        <v>186</v>
      </c>
      <c r="F118" s="37"/>
      <c r="G118" s="39">
        <f t="shared" si="7"/>
        <v>4479</v>
      </c>
      <c r="H118" s="39">
        <f t="shared" si="7"/>
        <v>4640</v>
      </c>
    </row>
    <row r="119" spans="1:8" ht="45">
      <c r="A119" s="36" t="s">
        <v>126</v>
      </c>
      <c r="B119" s="37" t="s">
        <v>49</v>
      </c>
      <c r="C119" s="37" t="s">
        <v>52</v>
      </c>
      <c r="D119" s="37" t="s">
        <v>54</v>
      </c>
      <c r="E119" s="37" t="s">
        <v>188</v>
      </c>
      <c r="F119" s="37"/>
      <c r="G119" s="39">
        <f t="shared" si="7"/>
        <v>4479</v>
      </c>
      <c r="H119" s="39">
        <f t="shared" si="7"/>
        <v>4640</v>
      </c>
    </row>
    <row r="120" spans="1:8" ht="75">
      <c r="A120" s="41" t="s">
        <v>357</v>
      </c>
      <c r="B120" s="37" t="s">
        <v>49</v>
      </c>
      <c r="C120" s="37" t="s">
        <v>52</v>
      </c>
      <c r="D120" s="37" t="s">
        <v>54</v>
      </c>
      <c r="E120" s="37" t="s">
        <v>120</v>
      </c>
      <c r="F120" s="37"/>
      <c r="G120" s="39">
        <f>G121+G123</f>
        <v>4479</v>
      </c>
      <c r="H120" s="39">
        <f>H121+H123</f>
        <v>4640</v>
      </c>
    </row>
    <row r="121" spans="1:8" ht="75">
      <c r="A121" s="40" t="s">
        <v>0</v>
      </c>
      <c r="B121" s="37" t="s">
        <v>49</v>
      </c>
      <c r="C121" s="37" t="s">
        <v>52</v>
      </c>
      <c r="D121" s="37" t="s">
        <v>54</v>
      </c>
      <c r="E121" s="37" t="s">
        <v>120</v>
      </c>
      <c r="F121" s="37" t="s">
        <v>238</v>
      </c>
      <c r="G121" s="39">
        <f>G122</f>
        <v>3375</v>
      </c>
      <c r="H121" s="39">
        <f>H122</f>
        <v>3375</v>
      </c>
    </row>
    <row r="122" spans="1:8" ht="30">
      <c r="A122" s="40" t="s">
        <v>1</v>
      </c>
      <c r="B122" s="37" t="s">
        <v>49</v>
      </c>
      <c r="C122" s="37" t="s">
        <v>52</v>
      </c>
      <c r="D122" s="37" t="s">
        <v>54</v>
      </c>
      <c r="E122" s="37" t="s">
        <v>120</v>
      </c>
      <c r="F122" s="37" t="s">
        <v>2</v>
      </c>
      <c r="G122" s="39">
        <v>3375</v>
      </c>
      <c r="H122" s="39">
        <v>3375</v>
      </c>
    </row>
    <row r="123" spans="1:8" ht="30">
      <c r="A123" s="40" t="s">
        <v>5</v>
      </c>
      <c r="B123" s="37" t="s">
        <v>49</v>
      </c>
      <c r="C123" s="37" t="s">
        <v>52</v>
      </c>
      <c r="D123" s="37" t="s">
        <v>54</v>
      </c>
      <c r="E123" s="37" t="s">
        <v>120</v>
      </c>
      <c r="F123" s="37" t="s">
        <v>3</v>
      </c>
      <c r="G123" s="39">
        <f>G124</f>
        <v>1104</v>
      </c>
      <c r="H123" s="39">
        <f>H124</f>
        <v>1265</v>
      </c>
    </row>
    <row r="124" spans="1:8" ht="45">
      <c r="A124" s="40" t="s">
        <v>6</v>
      </c>
      <c r="B124" s="37" t="s">
        <v>49</v>
      </c>
      <c r="C124" s="37" t="s">
        <v>52</v>
      </c>
      <c r="D124" s="37" t="s">
        <v>54</v>
      </c>
      <c r="E124" s="37" t="s">
        <v>120</v>
      </c>
      <c r="F124" s="37" t="s">
        <v>4</v>
      </c>
      <c r="G124" s="39">
        <v>1104</v>
      </c>
      <c r="H124" s="39">
        <v>1265</v>
      </c>
    </row>
    <row r="125" spans="1:8" ht="15">
      <c r="A125" s="36" t="s">
        <v>69</v>
      </c>
      <c r="B125" s="37" t="s">
        <v>49</v>
      </c>
      <c r="C125" s="37" t="s">
        <v>52</v>
      </c>
      <c r="D125" s="37" t="s">
        <v>57</v>
      </c>
      <c r="E125" s="37"/>
      <c r="F125" s="37"/>
      <c r="G125" s="39">
        <f aca="true" t="shared" si="8" ref="G125:H128">G126</f>
        <v>200</v>
      </c>
      <c r="H125" s="39">
        <f t="shared" si="8"/>
        <v>200</v>
      </c>
    </row>
    <row r="126" spans="1:8" ht="30">
      <c r="A126" s="36" t="s">
        <v>377</v>
      </c>
      <c r="B126" s="37" t="s">
        <v>49</v>
      </c>
      <c r="C126" s="37" t="s">
        <v>52</v>
      </c>
      <c r="D126" s="37" t="s">
        <v>57</v>
      </c>
      <c r="E126" s="37" t="s">
        <v>168</v>
      </c>
      <c r="F126" s="37"/>
      <c r="G126" s="39">
        <f t="shared" si="8"/>
        <v>200</v>
      </c>
      <c r="H126" s="39">
        <f t="shared" si="8"/>
        <v>200</v>
      </c>
    </row>
    <row r="127" spans="1:8" ht="30">
      <c r="A127" s="36" t="s">
        <v>70</v>
      </c>
      <c r="B127" s="37" t="s">
        <v>49</v>
      </c>
      <c r="C127" s="37" t="s">
        <v>52</v>
      </c>
      <c r="D127" s="37" t="s">
        <v>57</v>
      </c>
      <c r="E127" s="37" t="s">
        <v>100</v>
      </c>
      <c r="F127" s="37"/>
      <c r="G127" s="39">
        <f t="shared" si="8"/>
        <v>200</v>
      </c>
      <c r="H127" s="39">
        <f t="shared" si="8"/>
        <v>200</v>
      </c>
    </row>
    <row r="128" spans="1:8" ht="30">
      <c r="A128" s="40" t="s">
        <v>5</v>
      </c>
      <c r="B128" s="37" t="s">
        <v>49</v>
      </c>
      <c r="C128" s="37" t="s">
        <v>52</v>
      </c>
      <c r="D128" s="37" t="s">
        <v>57</v>
      </c>
      <c r="E128" s="37" t="s">
        <v>100</v>
      </c>
      <c r="F128" s="37" t="s">
        <v>3</v>
      </c>
      <c r="G128" s="39">
        <f t="shared" si="8"/>
        <v>200</v>
      </c>
      <c r="H128" s="39">
        <f t="shared" si="8"/>
        <v>200</v>
      </c>
    </row>
    <row r="129" spans="1:8" ht="45">
      <c r="A129" s="40" t="s">
        <v>6</v>
      </c>
      <c r="B129" s="37" t="s">
        <v>49</v>
      </c>
      <c r="C129" s="37" t="s">
        <v>52</v>
      </c>
      <c r="D129" s="37" t="s">
        <v>57</v>
      </c>
      <c r="E129" s="37" t="s">
        <v>100</v>
      </c>
      <c r="F129" s="37" t="s">
        <v>4</v>
      </c>
      <c r="G129" s="39">
        <v>200</v>
      </c>
      <c r="H129" s="39">
        <v>200</v>
      </c>
    </row>
    <row r="130" spans="1:8" ht="30">
      <c r="A130" s="40" t="s">
        <v>71</v>
      </c>
      <c r="B130" s="37" t="s">
        <v>49</v>
      </c>
      <c r="C130" s="37" t="s">
        <v>54</v>
      </c>
      <c r="D130" s="37"/>
      <c r="E130" s="37"/>
      <c r="F130" s="37"/>
      <c r="G130" s="39">
        <f>G131+G165</f>
        <v>54106</v>
      </c>
      <c r="H130" s="39">
        <f>H131+H165</f>
        <v>67450</v>
      </c>
    </row>
    <row r="131" spans="1:8" ht="45">
      <c r="A131" s="40" t="s">
        <v>119</v>
      </c>
      <c r="B131" s="37" t="s">
        <v>49</v>
      </c>
      <c r="C131" s="37" t="s">
        <v>54</v>
      </c>
      <c r="D131" s="37" t="s">
        <v>72</v>
      </c>
      <c r="E131" s="37"/>
      <c r="F131" s="37"/>
      <c r="G131" s="39">
        <f>G132</f>
        <v>32439</v>
      </c>
      <c r="H131" s="39">
        <f>H132</f>
        <v>43397</v>
      </c>
    </row>
    <row r="132" spans="1:8" ht="62.25">
      <c r="A132" s="20" t="s">
        <v>521</v>
      </c>
      <c r="B132" s="37" t="s">
        <v>49</v>
      </c>
      <c r="C132" s="37" t="s">
        <v>54</v>
      </c>
      <c r="D132" s="37" t="s">
        <v>72</v>
      </c>
      <c r="E132" s="37" t="s">
        <v>205</v>
      </c>
      <c r="F132" s="37"/>
      <c r="G132" s="39">
        <f>G133+G147+G152</f>
        <v>32439</v>
      </c>
      <c r="H132" s="39">
        <f>H133+H147+H152</f>
        <v>43397</v>
      </c>
    </row>
    <row r="133" spans="1:8" ht="60">
      <c r="A133" s="36" t="s">
        <v>305</v>
      </c>
      <c r="B133" s="37" t="s">
        <v>49</v>
      </c>
      <c r="C133" s="37" t="s">
        <v>54</v>
      </c>
      <c r="D133" s="37" t="s">
        <v>72</v>
      </c>
      <c r="E133" s="37" t="s">
        <v>210</v>
      </c>
      <c r="F133" s="37"/>
      <c r="G133" s="39">
        <f>G134+G141</f>
        <v>31293</v>
      </c>
      <c r="H133" s="39">
        <f>H134+H141</f>
        <v>41824</v>
      </c>
    </row>
    <row r="134" spans="1:8" ht="75">
      <c r="A134" s="13" t="s">
        <v>367</v>
      </c>
      <c r="B134" s="37" t="s">
        <v>49</v>
      </c>
      <c r="C134" s="37" t="s">
        <v>54</v>
      </c>
      <c r="D134" s="37" t="s">
        <v>72</v>
      </c>
      <c r="E134" s="37" t="s">
        <v>211</v>
      </c>
      <c r="F134" s="37"/>
      <c r="G134" s="39">
        <f>G135+G138</f>
        <v>1243</v>
      </c>
      <c r="H134" s="39">
        <f>H135+H138</f>
        <v>1474</v>
      </c>
    </row>
    <row r="135" spans="1:8" ht="75">
      <c r="A135" s="36" t="s">
        <v>307</v>
      </c>
      <c r="B135" s="37" t="s">
        <v>49</v>
      </c>
      <c r="C135" s="37" t="s">
        <v>54</v>
      </c>
      <c r="D135" s="37" t="s">
        <v>72</v>
      </c>
      <c r="E135" s="37" t="s">
        <v>306</v>
      </c>
      <c r="F135" s="37"/>
      <c r="G135" s="39">
        <f>G136</f>
        <v>138</v>
      </c>
      <c r="H135" s="39">
        <f>H136</f>
        <v>138</v>
      </c>
    </row>
    <row r="136" spans="1:8" ht="30">
      <c r="A136" s="40" t="s">
        <v>5</v>
      </c>
      <c r="B136" s="37" t="s">
        <v>49</v>
      </c>
      <c r="C136" s="37" t="s">
        <v>54</v>
      </c>
      <c r="D136" s="37" t="s">
        <v>72</v>
      </c>
      <c r="E136" s="37" t="s">
        <v>306</v>
      </c>
      <c r="F136" s="37" t="s">
        <v>3</v>
      </c>
      <c r="G136" s="39">
        <f>G137</f>
        <v>138</v>
      </c>
      <c r="H136" s="39">
        <f>H137</f>
        <v>138</v>
      </c>
    </row>
    <row r="137" spans="1:8" ht="45">
      <c r="A137" s="40" t="s">
        <v>6</v>
      </c>
      <c r="B137" s="37" t="s">
        <v>49</v>
      </c>
      <c r="C137" s="37" t="s">
        <v>54</v>
      </c>
      <c r="D137" s="37" t="s">
        <v>72</v>
      </c>
      <c r="E137" s="37" t="s">
        <v>306</v>
      </c>
      <c r="F137" s="37" t="s">
        <v>4</v>
      </c>
      <c r="G137" s="39">
        <v>138</v>
      </c>
      <c r="H137" s="39">
        <v>138</v>
      </c>
    </row>
    <row r="138" spans="1:8" ht="30">
      <c r="A138" s="36" t="s">
        <v>311</v>
      </c>
      <c r="B138" s="37" t="s">
        <v>49</v>
      </c>
      <c r="C138" s="37" t="s">
        <v>54</v>
      </c>
      <c r="D138" s="37" t="s">
        <v>72</v>
      </c>
      <c r="E138" s="37" t="s">
        <v>310</v>
      </c>
      <c r="F138" s="37"/>
      <c r="G138" s="39">
        <f>G139</f>
        <v>1105</v>
      </c>
      <c r="H138" s="39">
        <f>H139</f>
        <v>1336</v>
      </c>
    </row>
    <row r="139" spans="1:8" ht="30">
      <c r="A139" s="40" t="s">
        <v>5</v>
      </c>
      <c r="B139" s="37" t="s">
        <v>49</v>
      </c>
      <c r="C139" s="37" t="s">
        <v>54</v>
      </c>
      <c r="D139" s="37" t="s">
        <v>72</v>
      </c>
      <c r="E139" s="37" t="s">
        <v>310</v>
      </c>
      <c r="F139" s="37" t="s">
        <v>3</v>
      </c>
      <c r="G139" s="39">
        <f>G140</f>
        <v>1105</v>
      </c>
      <c r="H139" s="39">
        <f>H140</f>
        <v>1336</v>
      </c>
    </row>
    <row r="140" spans="1:8" ht="45">
      <c r="A140" s="40" t="s">
        <v>6</v>
      </c>
      <c r="B140" s="37" t="s">
        <v>49</v>
      </c>
      <c r="C140" s="37" t="s">
        <v>54</v>
      </c>
      <c r="D140" s="37" t="s">
        <v>72</v>
      </c>
      <c r="E140" s="37" t="s">
        <v>310</v>
      </c>
      <c r="F140" s="37" t="s">
        <v>4</v>
      </c>
      <c r="G140" s="39">
        <v>1105</v>
      </c>
      <c r="H140" s="39">
        <f>(636+700)</f>
        <v>1336</v>
      </c>
    </row>
    <row r="141" spans="1:8" ht="60">
      <c r="A141" s="13" t="s">
        <v>369</v>
      </c>
      <c r="B141" s="37" t="s">
        <v>49</v>
      </c>
      <c r="C141" s="37" t="s">
        <v>54</v>
      </c>
      <c r="D141" s="37" t="s">
        <v>72</v>
      </c>
      <c r="E141" s="37" t="s">
        <v>213</v>
      </c>
      <c r="F141" s="37"/>
      <c r="G141" s="39">
        <f>G142</f>
        <v>30050</v>
      </c>
      <c r="H141" s="39">
        <f>H142</f>
        <v>40350</v>
      </c>
    </row>
    <row r="142" spans="1:8" ht="45">
      <c r="A142" s="40" t="s">
        <v>215</v>
      </c>
      <c r="B142" s="37" t="s">
        <v>49</v>
      </c>
      <c r="C142" s="37" t="s">
        <v>54</v>
      </c>
      <c r="D142" s="37" t="s">
        <v>72</v>
      </c>
      <c r="E142" s="10" t="s">
        <v>622</v>
      </c>
      <c r="F142" s="37"/>
      <c r="G142" s="39">
        <f>G143+G145</f>
        <v>30050</v>
      </c>
      <c r="H142" s="39">
        <f>H143+H145</f>
        <v>40350</v>
      </c>
    </row>
    <row r="143" spans="1:8" ht="75">
      <c r="A143" s="40" t="s">
        <v>0</v>
      </c>
      <c r="B143" s="37" t="s">
        <v>49</v>
      </c>
      <c r="C143" s="37" t="s">
        <v>54</v>
      </c>
      <c r="D143" s="37" t="s">
        <v>72</v>
      </c>
      <c r="E143" s="10" t="s">
        <v>622</v>
      </c>
      <c r="F143" s="37" t="s">
        <v>238</v>
      </c>
      <c r="G143" s="39">
        <f>G144</f>
        <v>29123.4</v>
      </c>
      <c r="H143" s="39">
        <f>H144</f>
        <v>39123.4</v>
      </c>
    </row>
    <row r="144" spans="1:8" ht="30">
      <c r="A144" s="40" t="s">
        <v>22</v>
      </c>
      <c r="B144" s="37" t="s">
        <v>49</v>
      </c>
      <c r="C144" s="37" t="s">
        <v>54</v>
      </c>
      <c r="D144" s="37" t="s">
        <v>72</v>
      </c>
      <c r="E144" s="10" t="s">
        <v>622</v>
      </c>
      <c r="F144" s="37" t="s">
        <v>33</v>
      </c>
      <c r="G144" s="39">
        <v>29123.4</v>
      </c>
      <c r="H144" s="39">
        <f>29123.4+10000</f>
        <v>39123.4</v>
      </c>
    </row>
    <row r="145" spans="1:8" ht="30">
      <c r="A145" s="40" t="s">
        <v>5</v>
      </c>
      <c r="B145" s="37" t="s">
        <v>49</v>
      </c>
      <c r="C145" s="37" t="s">
        <v>54</v>
      </c>
      <c r="D145" s="37" t="s">
        <v>72</v>
      </c>
      <c r="E145" s="10" t="s">
        <v>622</v>
      </c>
      <c r="F145" s="37" t="s">
        <v>3</v>
      </c>
      <c r="G145" s="39">
        <f>G146</f>
        <v>926.6</v>
      </c>
      <c r="H145" s="39">
        <f>H146</f>
        <v>1226.6</v>
      </c>
    </row>
    <row r="146" spans="1:8" ht="45">
      <c r="A146" s="40" t="s">
        <v>6</v>
      </c>
      <c r="B146" s="37" t="s">
        <v>49</v>
      </c>
      <c r="C146" s="37" t="s">
        <v>54</v>
      </c>
      <c r="D146" s="37" t="s">
        <v>72</v>
      </c>
      <c r="E146" s="10" t="s">
        <v>622</v>
      </c>
      <c r="F146" s="37" t="s">
        <v>4</v>
      </c>
      <c r="G146" s="39">
        <v>926.6</v>
      </c>
      <c r="H146" s="39">
        <v>1226.6</v>
      </c>
    </row>
    <row r="147" spans="1:8" ht="60">
      <c r="A147" s="36" t="s">
        <v>315</v>
      </c>
      <c r="B147" s="37" t="s">
        <v>49</v>
      </c>
      <c r="C147" s="37" t="s">
        <v>54</v>
      </c>
      <c r="D147" s="37" t="s">
        <v>72</v>
      </c>
      <c r="E147" s="37" t="s">
        <v>214</v>
      </c>
      <c r="F147" s="37"/>
      <c r="G147" s="39">
        <f aca="true" t="shared" si="9" ref="G147:H150">G148</f>
        <v>533</v>
      </c>
      <c r="H147" s="39">
        <f t="shared" si="9"/>
        <v>613</v>
      </c>
    </row>
    <row r="148" spans="1:8" ht="120">
      <c r="A148" s="13" t="s">
        <v>370</v>
      </c>
      <c r="B148" s="37" t="s">
        <v>49</v>
      </c>
      <c r="C148" s="37" t="s">
        <v>54</v>
      </c>
      <c r="D148" s="37" t="s">
        <v>72</v>
      </c>
      <c r="E148" s="37" t="s">
        <v>216</v>
      </c>
      <c r="F148" s="37"/>
      <c r="G148" s="39">
        <f t="shared" si="9"/>
        <v>533</v>
      </c>
      <c r="H148" s="39">
        <f t="shared" si="9"/>
        <v>613</v>
      </c>
    </row>
    <row r="149" spans="1:8" ht="45">
      <c r="A149" s="41" t="s">
        <v>317</v>
      </c>
      <c r="B149" s="37" t="s">
        <v>49</v>
      </c>
      <c r="C149" s="37" t="s">
        <v>54</v>
      </c>
      <c r="D149" s="37" t="s">
        <v>72</v>
      </c>
      <c r="E149" s="37" t="s">
        <v>316</v>
      </c>
      <c r="F149" s="37"/>
      <c r="G149" s="39">
        <f t="shared" si="9"/>
        <v>533</v>
      </c>
      <c r="H149" s="39">
        <f t="shared" si="9"/>
        <v>613</v>
      </c>
    </row>
    <row r="150" spans="1:8" ht="30">
      <c r="A150" s="40" t="s">
        <v>5</v>
      </c>
      <c r="B150" s="37" t="s">
        <v>49</v>
      </c>
      <c r="C150" s="37" t="s">
        <v>54</v>
      </c>
      <c r="D150" s="37" t="s">
        <v>72</v>
      </c>
      <c r="E150" s="37" t="s">
        <v>316</v>
      </c>
      <c r="F150" s="37" t="s">
        <v>3</v>
      </c>
      <c r="G150" s="39">
        <f t="shared" si="9"/>
        <v>533</v>
      </c>
      <c r="H150" s="39">
        <f t="shared" si="9"/>
        <v>613</v>
      </c>
    </row>
    <row r="151" spans="1:8" ht="45">
      <c r="A151" s="40" t="s">
        <v>6</v>
      </c>
      <c r="B151" s="37" t="s">
        <v>49</v>
      </c>
      <c r="C151" s="37" t="s">
        <v>54</v>
      </c>
      <c r="D151" s="37" t="s">
        <v>72</v>
      </c>
      <c r="E151" s="37" t="s">
        <v>316</v>
      </c>
      <c r="F151" s="37" t="s">
        <v>4</v>
      </c>
      <c r="G151" s="39">
        <v>533</v>
      </c>
      <c r="H151" s="39">
        <v>613</v>
      </c>
    </row>
    <row r="152" spans="1:8" ht="45">
      <c r="A152" s="36" t="s">
        <v>328</v>
      </c>
      <c r="B152" s="37" t="s">
        <v>49</v>
      </c>
      <c r="C152" s="37" t="s">
        <v>54</v>
      </c>
      <c r="D152" s="37" t="s">
        <v>72</v>
      </c>
      <c r="E152" s="37" t="s">
        <v>327</v>
      </c>
      <c r="F152" s="37"/>
      <c r="G152" s="39">
        <f>G153+G157+G161</f>
        <v>613</v>
      </c>
      <c r="H152" s="39">
        <f>H153+H157+H161</f>
        <v>960</v>
      </c>
    </row>
    <row r="153" spans="1:8" ht="60">
      <c r="A153" s="13" t="s">
        <v>532</v>
      </c>
      <c r="B153" s="37" t="s">
        <v>49</v>
      </c>
      <c r="C153" s="37" t="s">
        <v>54</v>
      </c>
      <c r="D153" s="37" t="s">
        <v>72</v>
      </c>
      <c r="E153" s="37" t="s">
        <v>329</v>
      </c>
      <c r="F153" s="37"/>
      <c r="G153" s="39">
        <f aca="true" t="shared" si="10" ref="G153:H155">G154</f>
        <v>44</v>
      </c>
      <c r="H153" s="39">
        <f t="shared" si="10"/>
        <v>100</v>
      </c>
    </row>
    <row r="154" spans="1:8" ht="45">
      <c r="A154" s="41" t="s">
        <v>331</v>
      </c>
      <c r="B154" s="37" t="s">
        <v>49</v>
      </c>
      <c r="C154" s="37" t="s">
        <v>54</v>
      </c>
      <c r="D154" s="37" t="s">
        <v>72</v>
      </c>
      <c r="E154" s="37" t="s">
        <v>330</v>
      </c>
      <c r="F154" s="37"/>
      <c r="G154" s="39">
        <f t="shared" si="10"/>
        <v>44</v>
      </c>
      <c r="H154" s="39">
        <f t="shared" si="10"/>
        <v>100</v>
      </c>
    </row>
    <row r="155" spans="1:8" ht="30">
      <c r="A155" s="40" t="s">
        <v>5</v>
      </c>
      <c r="B155" s="37" t="s">
        <v>49</v>
      </c>
      <c r="C155" s="37" t="s">
        <v>54</v>
      </c>
      <c r="D155" s="37" t="s">
        <v>72</v>
      </c>
      <c r="E155" s="37" t="s">
        <v>330</v>
      </c>
      <c r="F155" s="37" t="s">
        <v>3</v>
      </c>
      <c r="G155" s="39">
        <f t="shared" si="10"/>
        <v>44</v>
      </c>
      <c r="H155" s="39">
        <f t="shared" si="10"/>
        <v>100</v>
      </c>
    </row>
    <row r="156" spans="1:8" ht="45">
      <c r="A156" s="40" t="s">
        <v>6</v>
      </c>
      <c r="B156" s="37" t="s">
        <v>49</v>
      </c>
      <c r="C156" s="37" t="s">
        <v>54</v>
      </c>
      <c r="D156" s="37" t="s">
        <v>72</v>
      </c>
      <c r="E156" s="37" t="s">
        <v>330</v>
      </c>
      <c r="F156" s="37" t="s">
        <v>4</v>
      </c>
      <c r="G156" s="39">
        <v>44</v>
      </c>
      <c r="H156" s="39">
        <v>100</v>
      </c>
    </row>
    <row r="157" spans="1:8" ht="45">
      <c r="A157" s="12" t="s">
        <v>533</v>
      </c>
      <c r="B157" s="10" t="s">
        <v>49</v>
      </c>
      <c r="C157" s="10" t="s">
        <v>54</v>
      </c>
      <c r="D157" s="10" t="s">
        <v>72</v>
      </c>
      <c r="E157" s="10" t="s">
        <v>537</v>
      </c>
      <c r="F157" s="37"/>
      <c r="G157" s="39">
        <f aca="true" t="shared" si="11" ref="G157:H159">G158</f>
        <v>134</v>
      </c>
      <c r="H157" s="39">
        <f t="shared" si="11"/>
        <v>300</v>
      </c>
    </row>
    <row r="158" spans="1:8" ht="30">
      <c r="A158" s="40" t="s">
        <v>332</v>
      </c>
      <c r="B158" s="37" t="s">
        <v>49</v>
      </c>
      <c r="C158" s="37" t="s">
        <v>54</v>
      </c>
      <c r="D158" s="37" t="s">
        <v>72</v>
      </c>
      <c r="E158" s="10" t="s">
        <v>534</v>
      </c>
      <c r="F158" s="37"/>
      <c r="G158" s="39">
        <f t="shared" si="11"/>
        <v>134</v>
      </c>
      <c r="H158" s="39">
        <f t="shared" si="11"/>
        <v>300</v>
      </c>
    </row>
    <row r="159" spans="1:8" ht="30">
      <c r="A159" s="40" t="s">
        <v>5</v>
      </c>
      <c r="B159" s="37" t="s">
        <v>49</v>
      </c>
      <c r="C159" s="37" t="s">
        <v>54</v>
      </c>
      <c r="D159" s="37" t="s">
        <v>72</v>
      </c>
      <c r="E159" s="10" t="s">
        <v>534</v>
      </c>
      <c r="F159" s="37" t="s">
        <v>3</v>
      </c>
      <c r="G159" s="39">
        <f t="shared" si="11"/>
        <v>134</v>
      </c>
      <c r="H159" s="39">
        <f t="shared" si="11"/>
        <v>300</v>
      </c>
    </row>
    <row r="160" spans="1:8" ht="45">
      <c r="A160" s="40" t="s">
        <v>6</v>
      </c>
      <c r="B160" s="37" t="s">
        <v>49</v>
      </c>
      <c r="C160" s="37" t="s">
        <v>54</v>
      </c>
      <c r="D160" s="37" t="s">
        <v>72</v>
      </c>
      <c r="E160" s="10" t="s">
        <v>534</v>
      </c>
      <c r="F160" s="37" t="s">
        <v>4</v>
      </c>
      <c r="G160" s="39">
        <v>134</v>
      </c>
      <c r="H160" s="39">
        <v>300</v>
      </c>
    </row>
    <row r="161" spans="1:8" ht="45">
      <c r="A161" s="12" t="s">
        <v>535</v>
      </c>
      <c r="B161" s="10" t="s">
        <v>49</v>
      </c>
      <c r="C161" s="10" t="s">
        <v>54</v>
      </c>
      <c r="D161" s="10" t="s">
        <v>72</v>
      </c>
      <c r="E161" s="10" t="s">
        <v>536</v>
      </c>
      <c r="F161" s="37"/>
      <c r="G161" s="39">
        <f aca="true" t="shared" si="12" ref="G161:H163">G162</f>
        <v>435</v>
      </c>
      <c r="H161" s="39">
        <f t="shared" si="12"/>
        <v>560</v>
      </c>
    </row>
    <row r="162" spans="1:8" ht="45">
      <c r="A162" s="40" t="s">
        <v>333</v>
      </c>
      <c r="B162" s="37" t="s">
        <v>49</v>
      </c>
      <c r="C162" s="37" t="s">
        <v>54</v>
      </c>
      <c r="D162" s="37" t="s">
        <v>72</v>
      </c>
      <c r="E162" s="10" t="s">
        <v>538</v>
      </c>
      <c r="F162" s="37"/>
      <c r="G162" s="39">
        <f t="shared" si="12"/>
        <v>435</v>
      </c>
      <c r="H162" s="39">
        <f t="shared" si="12"/>
        <v>560</v>
      </c>
    </row>
    <row r="163" spans="1:8" ht="30">
      <c r="A163" s="40" t="s">
        <v>5</v>
      </c>
      <c r="B163" s="37" t="s">
        <v>49</v>
      </c>
      <c r="C163" s="37" t="s">
        <v>54</v>
      </c>
      <c r="D163" s="37" t="s">
        <v>72</v>
      </c>
      <c r="E163" s="10" t="s">
        <v>538</v>
      </c>
      <c r="F163" s="37" t="s">
        <v>3</v>
      </c>
      <c r="G163" s="39">
        <f t="shared" si="12"/>
        <v>435</v>
      </c>
      <c r="H163" s="39">
        <f t="shared" si="12"/>
        <v>560</v>
      </c>
    </row>
    <row r="164" spans="1:8" ht="45">
      <c r="A164" s="40" t="s">
        <v>6</v>
      </c>
      <c r="B164" s="37" t="s">
        <v>49</v>
      </c>
      <c r="C164" s="37" t="s">
        <v>54</v>
      </c>
      <c r="D164" s="37" t="s">
        <v>72</v>
      </c>
      <c r="E164" s="10" t="s">
        <v>538</v>
      </c>
      <c r="F164" s="37" t="s">
        <v>4</v>
      </c>
      <c r="G164" s="39">
        <v>435</v>
      </c>
      <c r="H164" s="39">
        <v>560</v>
      </c>
    </row>
    <row r="165" spans="1:8" ht="45">
      <c r="A165" s="36" t="s">
        <v>42</v>
      </c>
      <c r="B165" s="37" t="s">
        <v>49</v>
      </c>
      <c r="C165" s="37" t="s">
        <v>54</v>
      </c>
      <c r="D165" s="37" t="s">
        <v>66</v>
      </c>
      <c r="E165" s="37"/>
      <c r="F165" s="37"/>
      <c r="G165" s="39">
        <f>G166</f>
        <v>21667</v>
      </c>
      <c r="H165" s="39">
        <f>H166</f>
        <v>24053</v>
      </c>
    </row>
    <row r="166" spans="1:8" ht="62.25">
      <c r="A166" s="20" t="s">
        <v>521</v>
      </c>
      <c r="B166" s="37" t="s">
        <v>49</v>
      </c>
      <c r="C166" s="37" t="s">
        <v>54</v>
      </c>
      <c r="D166" s="37" t="s">
        <v>66</v>
      </c>
      <c r="E166" s="37" t="s">
        <v>205</v>
      </c>
      <c r="F166" s="37"/>
      <c r="G166" s="39">
        <f>G190+G205+G167</f>
        <v>21667</v>
      </c>
      <c r="H166" s="39">
        <f>H190+H205+H167</f>
        <v>24053</v>
      </c>
    </row>
    <row r="167" spans="1:8" ht="45">
      <c r="A167" s="36" t="s">
        <v>296</v>
      </c>
      <c r="B167" s="37" t="s">
        <v>49</v>
      </c>
      <c r="C167" s="37" t="s">
        <v>54</v>
      </c>
      <c r="D167" s="37" t="s">
        <v>66</v>
      </c>
      <c r="E167" s="37" t="s">
        <v>206</v>
      </c>
      <c r="F167" s="37"/>
      <c r="G167" s="39">
        <f>G168+G175+G182+G186</f>
        <v>12862</v>
      </c>
      <c r="H167" s="39">
        <f>H168+H175+H182+H186</f>
        <v>15052</v>
      </c>
    </row>
    <row r="168" spans="1:8" ht="75">
      <c r="A168" s="13" t="s">
        <v>522</v>
      </c>
      <c r="B168" s="37" t="s">
        <v>49</v>
      </c>
      <c r="C168" s="37" t="s">
        <v>54</v>
      </c>
      <c r="D168" s="37" t="s">
        <v>66</v>
      </c>
      <c r="E168" s="37" t="s">
        <v>207</v>
      </c>
      <c r="F168" s="37"/>
      <c r="G168" s="39">
        <f>G169+G172</f>
        <v>5012</v>
      </c>
      <c r="H168" s="39">
        <f>H169+H172</f>
        <v>7202</v>
      </c>
    </row>
    <row r="169" spans="1:8" ht="60">
      <c r="A169" s="36" t="s">
        <v>523</v>
      </c>
      <c r="B169" s="37" t="s">
        <v>49</v>
      </c>
      <c r="C169" s="37" t="s">
        <v>54</v>
      </c>
      <c r="D169" s="37" t="s">
        <v>66</v>
      </c>
      <c r="E169" s="37" t="s">
        <v>524</v>
      </c>
      <c r="F169" s="37"/>
      <c r="G169" s="39">
        <f>G170</f>
        <v>4952</v>
      </c>
      <c r="H169" s="39">
        <f>H170</f>
        <v>7142</v>
      </c>
    </row>
    <row r="170" spans="1:8" ht="30">
      <c r="A170" s="40" t="s">
        <v>5</v>
      </c>
      <c r="B170" s="37" t="s">
        <v>49</v>
      </c>
      <c r="C170" s="37" t="s">
        <v>54</v>
      </c>
      <c r="D170" s="37" t="s">
        <v>66</v>
      </c>
      <c r="E170" s="37" t="s">
        <v>524</v>
      </c>
      <c r="F170" s="37" t="s">
        <v>3</v>
      </c>
      <c r="G170" s="39">
        <f>G171</f>
        <v>4952</v>
      </c>
      <c r="H170" s="39">
        <f>H171</f>
        <v>7142</v>
      </c>
    </row>
    <row r="171" spans="1:8" ht="45">
      <c r="A171" s="40" t="s">
        <v>6</v>
      </c>
      <c r="B171" s="37" t="s">
        <v>49</v>
      </c>
      <c r="C171" s="37" t="s">
        <v>54</v>
      </c>
      <c r="D171" s="37" t="s">
        <v>66</v>
      </c>
      <c r="E171" s="37" t="s">
        <v>524</v>
      </c>
      <c r="F171" s="37" t="s">
        <v>4</v>
      </c>
      <c r="G171" s="39">
        <f>(30+4922)</f>
        <v>4952</v>
      </c>
      <c r="H171" s="39">
        <f>(30+7112)</f>
        <v>7142</v>
      </c>
    </row>
    <row r="172" spans="1:8" ht="30">
      <c r="A172" s="40" t="s">
        <v>540</v>
      </c>
      <c r="B172" s="37" t="s">
        <v>49</v>
      </c>
      <c r="C172" s="37" t="s">
        <v>54</v>
      </c>
      <c r="D172" s="37" t="s">
        <v>66</v>
      </c>
      <c r="E172" s="37" t="s">
        <v>539</v>
      </c>
      <c r="F172" s="37"/>
      <c r="G172" s="39">
        <f>G173</f>
        <v>60</v>
      </c>
      <c r="H172" s="39">
        <f>H173</f>
        <v>60</v>
      </c>
    </row>
    <row r="173" spans="1:8" ht="30">
      <c r="A173" s="40" t="s">
        <v>5</v>
      </c>
      <c r="B173" s="37" t="s">
        <v>49</v>
      </c>
      <c r="C173" s="37" t="s">
        <v>54</v>
      </c>
      <c r="D173" s="37" t="s">
        <v>66</v>
      </c>
      <c r="E173" s="37" t="s">
        <v>539</v>
      </c>
      <c r="F173" s="37" t="s">
        <v>3</v>
      </c>
      <c r="G173" s="39">
        <f>G174</f>
        <v>60</v>
      </c>
      <c r="H173" s="39">
        <f>H174</f>
        <v>60</v>
      </c>
    </row>
    <row r="174" spans="1:8" ht="45">
      <c r="A174" s="40" t="s">
        <v>6</v>
      </c>
      <c r="B174" s="37" t="s">
        <v>49</v>
      </c>
      <c r="C174" s="37" t="s">
        <v>54</v>
      </c>
      <c r="D174" s="37" t="s">
        <v>66</v>
      </c>
      <c r="E174" s="37" t="s">
        <v>539</v>
      </c>
      <c r="F174" s="37" t="s">
        <v>4</v>
      </c>
      <c r="G174" s="39">
        <v>60</v>
      </c>
      <c r="H174" s="39">
        <v>60</v>
      </c>
    </row>
    <row r="175" spans="1:8" ht="60">
      <c r="A175" s="36" t="s">
        <v>525</v>
      </c>
      <c r="B175" s="37" t="s">
        <v>49</v>
      </c>
      <c r="C175" s="37" t="s">
        <v>54</v>
      </c>
      <c r="D175" s="37" t="s">
        <v>66</v>
      </c>
      <c r="E175" s="37" t="s">
        <v>209</v>
      </c>
      <c r="F175" s="37"/>
      <c r="G175" s="39">
        <f>G176+G179</f>
        <v>150</v>
      </c>
      <c r="H175" s="39">
        <f>H176+H179</f>
        <v>150</v>
      </c>
    </row>
    <row r="176" spans="1:8" ht="30">
      <c r="A176" s="41" t="s">
        <v>366</v>
      </c>
      <c r="B176" s="37" t="s">
        <v>49</v>
      </c>
      <c r="C176" s="37" t="s">
        <v>54</v>
      </c>
      <c r="D176" s="37" t="s">
        <v>66</v>
      </c>
      <c r="E176" s="37" t="s">
        <v>298</v>
      </c>
      <c r="F176" s="37"/>
      <c r="G176" s="39">
        <f>G177</f>
        <v>100</v>
      </c>
      <c r="H176" s="39">
        <f>H177</f>
        <v>100</v>
      </c>
    </row>
    <row r="177" spans="1:8" ht="30">
      <c r="A177" s="40" t="s">
        <v>5</v>
      </c>
      <c r="B177" s="37" t="s">
        <v>49</v>
      </c>
      <c r="C177" s="37" t="s">
        <v>54</v>
      </c>
      <c r="D177" s="37" t="s">
        <v>66</v>
      </c>
      <c r="E177" s="37" t="s">
        <v>298</v>
      </c>
      <c r="F177" s="37" t="s">
        <v>3</v>
      </c>
      <c r="G177" s="39">
        <f>G178</f>
        <v>100</v>
      </c>
      <c r="H177" s="39">
        <f>H178</f>
        <v>100</v>
      </c>
    </row>
    <row r="178" spans="1:8" ht="45">
      <c r="A178" s="40" t="s">
        <v>6</v>
      </c>
      <c r="B178" s="37" t="s">
        <v>49</v>
      </c>
      <c r="C178" s="37" t="s">
        <v>54</v>
      </c>
      <c r="D178" s="37" t="s">
        <v>66</v>
      </c>
      <c r="E178" s="37" t="s">
        <v>298</v>
      </c>
      <c r="F178" s="37" t="s">
        <v>4</v>
      </c>
      <c r="G178" s="39">
        <v>100</v>
      </c>
      <c r="H178" s="39">
        <v>100</v>
      </c>
    </row>
    <row r="179" spans="1:8" ht="30">
      <c r="A179" s="40" t="s">
        <v>526</v>
      </c>
      <c r="B179" s="37" t="s">
        <v>49</v>
      </c>
      <c r="C179" s="37" t="s">
        <v>54</v>
      </c>
      <c r="D179" s="37" t="s">
        <v>66</v>
      </c>
      <c r="E179" s="37" t="s">
        <v>527</v>
      </c>
      <c r="F179" s="37"/>
      <c r="G179" s="39">
        <f>G180</f>
        <v>50</v>
      </c>
      <c r="H179" s="39">
        <f>H180</f>
        <v>50</v>
      </c>
    </row>
    <row r="180" spans="1:8" ht="30">
      <c r="A180" s="40" t="s">
        <v>5</v>
      </c>
      <c r="B180" s="37" t="s">
        <v>49</v>
      </c>
      <c r="C180" s="37" t="s">
        <v>54</v>
      </c>
      <c r="D180" s="37" t="s">
        <v>66</v>
      </c>
      <c r="E180" s="37" t="s">
        <v>527</v>
      </c>
      <c r="F180" s="37" t="s">
        <v>3</v>
      </c>
      <c r="G180" s="39">
        <f>G181</f>
        <v>50</v>
      </c>
      <c r="H180" s="39">
        <f>H181</f>
        <v>50</v>
      </c>
    </row>
    <row r="181" spans="1:8" ht="45">
      <c r="A181" s="40" t="s">
        <v>6</v>
      </c>
      <c r="B181" s="37" t="s">
        <v>49</v>
      </c>
      <c r="C181" s="37" t="s">
        <v>54</v>
      </c>
      <c r="D181" s="37" t="s">
        <v>66</v>
      </c>
      <c r="E181" s="37" t="s">
        <v>527</v>
      </c>
      <c r="F181" s="37" t="s">
        <v>4</v>
      </c>
      <c r="G181" s="39">
        <v>50</v>
      </c>
      <c r="H181" s="39">
        <v>50</v>
      </c>
    </row>
    <row r="182" spans="1:8" ht="90">
      <c r="A182" s="13" t="s">
        <v>528</v>
      </c>
      <c r="B182" s="37" t="s">
        <v>49</v>
      </c>
      <c r="C182" s="37" t="s">
        <v>54</v>
      </c>
      <c r="D182" s="37" t="s">
        <v>66</v>
      </c>
      <c r="E182" s="37" t="s">
        <v>299</v>
      </c>
      <c r="F182" s="37"/>
      <c r="G182" s="39">
        <f aca="true" t="shared" si="13" ref="G182:H184">G183</f>
        <v>7600</v>
      </c>
      <c r="H182" s="39">
        <f t="shared" si="13"/>
        <v>7600</v>
      </c>
    </row>
    <row r="183" spans="1:8" ht="60">
      <c r="A183" s="41" t="s">
        <v>300</v>
      </c>
      <c r="B183" s="37" t="s">
        <v>49</v>
      </c>
      <c r="C183" s="37" t="s">
        <v>54</v>
      </c>
      <c r="D183" s="37" t="s">
        <v>66</v>
      </c>
      <c r="E183" s="37" t="s">
        <v>301</v>
      </c>
      <c r="F183" s="37"/>
      <c r="G183" s="39">
        <f t="shared" si="13"/>
        <v>7600</v>
      </c>
      <c r="H183" s="39">
        <f t="shared" si="13"/>
        <v>7600</v>
      </c>
    </row>
    <row r="184" spans="1:8" ht="30">
      <c r="A184" s="40" t="s">
        <v>5</v>
      </c>
      <c r="B184" s="37" t="s">
        <v>49</v>
      </c>
      <c r="C184" s="37" t="s">
        <v>54</v>
      </c>
      <c r="D184" s="37" t="s">
        <v>66</v>
      </c>
      <c r="E184" s="37" t="s">
        <v>301</v>
      </c>
      <c r="F184" s="37" t="s">
        <v>3</v>
      </c>
      <c r="G184" s="39">
        <f t="shared" si="13"/>
        <v>7600</v>
      </c>
      <c r="H184" s="39">
        <f t="shared" si="13"/>
        <v>7600</v>
      </c>
    </row>
    <row r="185" spans="1:8" ht="45">
      <c r="A185" s="40" t="s">
        <v>6</v>
      </c>
      <c r="B185" s="37" t="s">
        <v>49</v>
      </c>
      <c r="C185" s="37" t="s">
        <v>54</v>
      </c>
      <c r="D185" s="37" t="s">
        <v>66</v>
      </c>
      <c r="E185" s="37" t="s">
        <v>301</v>
      </c>
      <c r="F185" s="37" t="s">
        <v>4</v>
      </c>
      <c r="G185" s="39">
        <v>7600</v>
      </c>
      <c r="H185" s="39">
        <v>7600</v>
      </c>
    </row>
    <row r="186" spans="1:8" ht="30">
      <c r="A186" s="36" t="s">
        <v>302</v>
      </c>
      <c r="B186" s="37" t="s">
        <v>49</v>
      </c>
      <c r="C186" s="37" t="s">
        <v>54</v>
      </c>
      <c r="D186" s="37" t="s">
        <v>66</v>
      </c>
      <c r="E186" s="37" t="s">
        <v>303</v>
      </c>
      <c r="F186" s="37"/>
      <c r="G186" s="39">
        <f aca="true" t="shared" si="14" ref="G186:H188">G187</f>
        <v>100</v>
      </c>
      <c r="H186" s="39">
        <f t="shared" si="14"/>
        <v>100</v>
      </c>
    </row>
    <row r="187" spans="1:8" ht="45">
      <c r="A187" s="9" t="s">
        <v>529</v>
      </c>
      <c r="B187" s="37" t="s">
        <v>49</v>
      </c>
      <c r="C187" s="37" t="s">
        <v>54</v>
      </c>
      <c r="D187" s="37" t="s">
        <v>66</v>
      </c>
      <c r="E187" s="37" t="s">
        <v>304</v>
      </c>
      <c r="F187" s="37"/>
      <c r="G187" s="39">
        <f t="shared" si="14"/>
        <v>100</v>
      </c>
      <c r="H187" s="39">
        <f t="shared" si="14"/>
        <v>100</v>
      </c>
    </row>
    <row r="188" spans="1:8" ht="30">
      <c r="A188" s="40" t="s">
        <v>5</v>
      </c>
      <c r="B188" s="37" t="s">
        <v>49</v>
      </c>
      <c r="C188" s="37" t="s">
        <v>54</v>
      </c>
      <c r="D188" s="37" t="s">
        <v>66</v>
      </c>
      <c r="E188" s="37" t="s">
        <v>304</v>
      </c>
      <c r="F188" s="37" t="s">
        <v>3</v>
      </c>
      <c r="G188" s="39">
        <f t="shared" si="14"/>
        <v>100</v>
      </c>
      <c r="H188" s="39">
        <f t="shared" si="14"/>
        <v>100</v>
      </c>
    </row>
    <row r="189" spans="1:8" ht="45">
      <c r="A189" s="40" t="s">
        <v>6</v>
      </c>
      <c r="B189" s="37" t="s">
        <v>49</v>
      </c>
      <c r="C189" s="37" t="s">
        <v>54</v>
      </c>
      <c r="D189" s="37" t="s">
        <v>66</v>
      </c>
      <c r="E189" s="37" t="s">
        <v>304</v>
      </c>
      <c r="F189" s="37" t="s">
        <v>4</v>
      </c>
      <c r="G189" s="39">
        <v>100</v>
      </c>
      <c r="H189" s="39">
        <v>100</v>
      </c>
    </row>
    <row r="190" spans="1:8" ht="60">
      <c r="A190" s="36" t="s">
        <v>305</v>
      </c>
      <c r="B190" s="37" t="s">
        <v>49</v>
      </c>
      <c r="C190" s="37" t="s">
        <v>54</v>
      </c>
      <c r="D190" s="37" t="s">
        <v>66</v>
      </c>
      <c r="E190" s="37" t="s">
        <v>210</v>
      </c>
      <c r="F190" s="37"/>
      <c r="G190" s="39">
        <f>G191</f>
        <v>8625</v>
      </c>
      <c r="H190" s="39">
        <f>H191</f>
        <v>8821</v>
      </c>
    </row>
    <row r="191" spans="1:8" ht="60">
      <c r="A191" s="13" t="s">
        <v>368</v>
      </c>
      <c r="B191" s="37" t="s">
        <v>49</v>
      </c>
      <c r="C191" s="37" t="s">
        <v>54</v>
      </c>
      <c r="D191" s="37" t="s">
        <v>66</v>
      </c>
      <c r="E191" s="37" t="s">
        <v>212</v>
      </c>
      <c r="F191" s="37"/>
      <c r="G191" s="39">
        <f>G192+G195+G202</f>
        <v>8625</v>
      </c>
      <c r="H191" s="39">
        <f>H192+H195+H202</f>
        <v>8821</v>
      </c>
    </row>
    <row r="192" spans="1:8" ht="45">
      <c r="A192" s="36" t="s">
        <v>313</v>
      </c>
      <c r="B192" s="37" t="s">
        <v>49</v>
      </c>
      <c r="C192" s="37" t="s">
        <v>54</v>
      </c>
      <c r="D192" s="37" t="s">
        <v>66</v>
      </c>
      <c r="E192" s="37" t="s">
        <v>312</v>
      </c>
      <c r="F192" s="37"/>
      <c r="G192" s="39">
        <f>G193</f>
        <v>300</v>
      </c>
      <c r="H192" s="39">
        <f>H193</f>
        <v>300</v>
      </c>
    </row>
    <row r="193" spans="1:8" ht="30">
      <c r="A193" s="40" t="s">
        <v>5</v>
      </c>
      <c r="B193" s="37" t="s">
        <v>49</v>
      </c>
      <c r="C193" s="37" t="s">
        <v>54</v>
      </c>
      <c r="D193" s="37" t="s">
        <v>66</v>
      </c>
      <c r="E193" s="37" t="s">
        <v>312</v>
      </c>
      <c r="F193" s="37" t="s">
        <v>3</v>
      </c>
      <c r="G193" s="39">
        <f>G194</f>
        <v>300</v>
      </c>
      <c r="H193" s="39">
        <f>H194</f>
        <v>300</v>
      </c>
    </row>
    <row r="194" spans="1:8" ht="45">
      <c r="A194" s="40" t="s">
        <v>6</v>
      </c>
      <c r="B194" s="37" t="s">
        <v>49</v>
      </c>
      <c r="C194" s="37" t="s">
        <v>54</v>
      </c>
      <c r="D194" s="37" t="s">
        <v>66</v>
      </c>
      <c r="E194" s="37" t="s">
        <v>312</v>
      </c>
      <c r="F194" s="37" t="s">
        <v>4</v>
      </c>
      <c r="G194" s="39">
        <v>300</v>
      </c>
      <c r="H194" s="39">
        <v>300</v>
      </c>
    </row>
    <row r="195" spans="1:8" ht="30">
      <c r="A195" s="36" t="s">
        <v>314</v>
      </c>
      <c r="B195" s="37" t="s">
        <v>49</v>
      </c>
      <c r="C195" s="37" t="s">
        <v>54</v>
      </c>
      <c r="D195" s="37" t="s">
        <v>66</v>
      </c>
      <c r="E195" s="10" t="s">
        <v>623</v>
      </c>
      <c r="F195" s="37"/>
      <c r="G195" s="39">
        <f>G198+G196+G200</f>
        <v>7313</v>
      </c>
      <c r="H195" s="39">
        <f>H198+H196+H200</f>
        <v>7495</v>
      </c>
    </row>
    <row r="196" spans="1:8" ht="75">
      <c r="A196" s="40" t="s">
        <v>0</v>
      </c>
      <c r="B196" s="37" t="s">
        <v>49</v>
      </c>
      <c r="C196" s="37" t="s">
        <v>54</v>
      </c>
      <c r="D196" s="37" t="s">
        <v>66</v>
      </c>
      <c r="E196" s="10" t="s">
        <v>623</v>
      </c>
      <c r="F196" s="37" t="s">
        <v>238</v>
      </c>
      <c r="G196" s="39">
        <f>G197</f>
        <v>6896.4</v>
      </c>
      <c r="H196" s="39">
        <f>H197</f>
        <v>6896.4</v>
      </c>
    </row>
    <row r="197" spans="1:8" ht="30">
      <c r="A197" s="40" t="s">
        <v>22</v>
      </c>
      <c r="B197" s="37" t="s">
        <v>49</v>
      </c>
      <c r="C197" s="37" t="s">
        <v>54</v>
      </c>
      <c r="D197" s="37" t="s">
        <v>66</v>
      </c>
      <c r="E197" s="10" t="s">
        <v>623</v>
      </c>
      <c r="F197" s="37" t="s">
        <v>33</v>
      </c>
      <c r="G197" s="39">
        <v>6896.4</v>
      </c>
      <c r="H197" s="39">
        <v>6896.4</v>
      </c>
    </row>
    <row r="198" spans="1:8" ht="30">
      <c r="A198" s="40" t="s">
        <v>5</v>
      </c>
      <c r="B198" s="37" t="s">
        <v>49</v>
      </c>
      <c r="C198" s="37" t="s">
        <v>54</v>
      </c>
      <c r="D198" s="37" t="s">
        <v>66</v>
      </c>
      <c r="E198" s="10" t="s">
        <v>623</v>
      </c>
      <c r="F198" s="37" t="s">
        <v>3</v>
      </c>
      <c r="G198" s="39">
        <f>G199</f>
        <v>411.6</v>
      </c>
      <c r="H198" s="39">
        <f>H199</f>
        <v>593.6</v>
      </c>
    </row>
    <row r="199" spans="1:8" ht="45">
      <c r="A199" s="40" t="s">
        <v>6</v>
      </c>
      <c r="B199" s="37" t="s">
        <v>49</v>
      </c>
      <c r="C199" s="37" t="s">
        <v>54</v>
      </c>
      <c r="D199" s="37" t="s">
        <v>66</v>
      </c>
      <c r="E199" s="10" t="s">
        <v>623</v>
      </c>
      <c r="F199" s="37" t="s">
        <v>4</v>
      </c>
      <c r="G199" s="39">
        <v>411.6</v>
      </c>
      <c r="H199" s="39">
        <v>593.6</v>
      </c>
    </row>
    <row r="200" spans="1:8" ht="15">
      <c r="A200" s="40" t="s">
        <v>13</v>
      </c>
      <c r="B200" s="37" t="s">
        <v>49</v>
      </c>
      <c r="C200" s="37" t="s">
        <v>54</v>
      </c>
      <c r="D200" s="37" t="s">
        <v>66</v>
      </c>
      <c r="E200" s="10" t="s">
        <v>623</v>
      </c>
      <c r="F200" s="37" t="s">
        <v>11</v>
      </c>
      <c r="G200" s="39">
        <f>G201</f>
        <v>5</v>
      </c>
      <c r="H200" s="39">
        <f>H201</f>
        <v>5</v>
      </c>
    </row>
    <row r="201" spans="1:8" ht="15">
      <c r="A201" s="41" t="s">
        <v>14</v>
      </c>
      <c r="B201" s="37" t="s">
        <v>49</v>
      </c>
      <c r="C201" s="37" t="s">
        <v>54</v>
      </c>
      <c r="D201" s="37" t="s">
        <v>66</v>
      </c>
      <c r="E201" s="10" t="s">
        <v>623</v>
      </c>
      <c r="F201" s="37" t="s">
        <v>12</v>
      </c>
      <c r="G201" s="39">
        <v>5</v>
      </c>
      <c r="H201" s="39">
        <v>5</v>
      </c>
    </row>
    <row r="202" spans="1:8" ht="45">
      <c r="A202" s="41" t="s">
        <v>531</v>
      </c>
      <c r="B202" s="37" t="s">
        <v>49</v>
      </c>
      <c r="C202" s="37" t="s">
        <v>54</v>
      </c>
      <c r="D202" s="37" t="s">
        <v>66</v>
      </c>
      <c r="E202" s="37" t="s">
        <v>530</v>
      </c>
      <c r="F202" s="37"/>
      <c r="G202" s="39">
        <f>G203</f>
        <v>1012</v>
      </c>
      <c r="H202" s="39">
        <f>H203</f>
        <v>1026</v>
      </c>
    </row>
    <row r="203" spans="1:8" ht="30">
      <c r="A203" s="40" t="s">
        <v>5</v>
      </c>
      <c r="B203" s="37" t="s">
        <v>49</v>
      </c>
      <c r="C203" s="37" t="s">
        <v>54</v>
      </c>
      <c r="D203" s="37" t="s">
        <v>66</v>
      </c>
      <c r="E203" s="37" t="s">
        <v>530</v>
      </c>
      <c r="F203" s="37" t="s">
        <v>3</v>
      </c>
      <c r="G203" s="39">
        <f>G204</f>
        <v>1012</v>
      </c>
      <c r="H203" s="39">
        <f>H204</f>
        <v>1026</v>
      </c>
    </row>
    <row r="204" spans="1:8" ht="45">
      <c r="A204" s="40" t="s">
        <v>6</v>
      </c>
      <c r="B204" s="37" t="s">
        <v>49</v>
      </c>
      <c r="C204" s="37" t="s">
        <v>54</v>
      </c>
      <c r="D204" s="37" t="s">
        <v>66</v>
      </c>
      <c r="E204" s="37" t="s">
        <v>530</v>
      </c>
      <c r="F204" s="37" t="s">
        <v>4</v>
      </c>
      <c r="G204" s="39">
        <v>1012</v>
      </c>
      <c r="H204" s="39">
        <v>1026</v>
      </c>
    </row>
    <row r="205" spans="1:8" ht="45">
      <c r="A205" s="36" t="s">
        <v>318</v>
      </c>
      <c r="B205" s="37" t="s">
        <v>49</v>
      </c>
      <c r="C205" s="37" t="s">
        <v>54</v>
      </c>
      <c r="D205" s="37" t="s">
        <v>66</v>
      </c>
      <c r="E205" s="37" t="s">
        <v>141</v>
      </c>
      <c r="F205" s="37"/>
      <c r="G205" s="39">
        <f>G206</f>
        <v>180</v>
      </c>
      <c r="H205" s="39">
        <f>H206</f>
        <v>180</v>
      </c>
    </row>
    <row r="206" spans="1:8" ht="30">
      <c r="A206" s="13" t="s">
        <v>371</v>
      </c>
      <c r="B206" s="37" t="s">
        <v>49</v>
      </c>
      <c r="C206" s="37" t="s">
        <v>54</v>
      </c>
      <c r="D206" s="37" t="s">
        <v>66</v>
      </c>
      <c r="E206" s="37" t="s">
        <v>142</v>
      </c>
      <c r="F206" s="37"/>
      <c r="G206" s="39">
        <f>G207+G210</f>
        <v>180</v>
      </c>
      <c r="H206" s="39">
        <f>H207+H210</f>
        <v>180</v>
      </c>
    </row>
    <row r="207" spans="1:8" ht="30">
      <c r="A207" s="41" t="s">
        <v>320</v>
      </c>
      <c r="B207" s="37" t="s">
        <v>49</v>
      </c>
      <c r="C207" s="37" t="s">
        <v>54</v>
      </c>
      <c r="D207" s="37" t="s">
        <v>66</v>
      </c>
      <c r="E207" s="37" t="s">
        <v>319</v>
      </c>
      <c r="F207" s="37"/>
      <c r="G207" s="39">
        <f>G208</f>
        <v>150</v>
      </c>
      <c r="H207" s="39">
        <f>H208</f>
        <v>150</v>
      </c>
    </row>
    <row r="208" spans="1:8" ht="30">
      <c r="A208" s="40" t="s">
        <v>5</v>
      </c>
      <c r="B208" s="37" t="s">
        <v>49</v>
      </c>
      <c r="C208" s="37" t="s">
        <v>54</v>
      </c>
      <c r="D208" s="37" t="s">
        <v>66</v>
      </c>
      <c r="E208" s="37" t="s">
        <v>319</v>
      </c>
      <c r="F208" s="37" t="s">
        <v>3</v>
      </c>
      <c r="G208" s="39">
        <f>G209</f>
        <v>150</v>
      </c>
      <c r="H208" s="39">
        <f>H209</f>
        <v>150</v>
      </c>
    </row>
    <row r="209" spans="1:8" ht="45">
      <c r="A209" s="40" t="s">
        <v>6</v>
      </c>
      <c r="B209" s="37" t="s">
        <v>49</v>
      </c>
      <c r="C209" s="37" t="s">
        <v>54</v>
      </c>
      <c r="D209" s="37" t="s">
        <v>66</v>
      </c>
      <c r="E209" s="37" t="s">
        <v>319</v>
      </c>
      <c r="F209" s="37" t="s">
        <v>4</v>
      </c>
      <c r="G209" s="39">
        <v>150</v>
      </c>
      <c r="H209" s="39">
        <v>150</v>
      </c>
    </row>
    <row r="210" spans="1:8" ht="45">
      <c r="A210" s="41" t="s">
        <v>322</v>
      </c>
      <c r="B210" s="37" t="s">
        <v>49</v>
      </c>
      <c r="C210" s="37" t="s">
        <v>54</v>
      </c>
      <c r="D210" s="37" t="s">
        <v>66</v>
      </c>
      <c r="E210" s="37" t="s">
        <v>321</v>
      </c>
      <c r="F210" s="37"/>
      <c r="G210" s="39">
        <f>G211</f>
        <v>30</v>
      </c>
      <c r="H210" s="39">
        <f>H211</f>
        <v>30</v>
      </c>
    </row>
    <row r="211" spans="1:8" ht="30">
      <c r="A211" s="40" t="s">
        <v>5</v>
      </c>
      <c r="B211" s="37" t="s">
        <v>49</v>
      </c>
      <c r="C211" s="37" t="s">
        <v>54</v>
      </c>
      <c r="D211" s="37" t="s">
        <v>66</v>
      </c>
      <c r="E211" s="37" t="s">
        <v>321</v>
      </c>
      <c r="F211" s="37" t="s">
        <v>3</v>
      </c>
      <c r="G211" s="39">
        <f>G212</f>
        <v>30</v>
      </c>
      <c r="H211" s="39">
        <f>H212</f>
        <v>30</v>
      </c>
    </row>
    <row r="212" spans="1:8" ht="45">
      <c r="A212" s="40" t="s">
        <v>6</v>
      </c>
      <c r="B212" s="37" t="s">
        <v>49</v>
      </c>
      <c r="C212" s="37" t="s">
        <v>54</v>
      </c>
      <c r="D212" s="37" t="s">
        <v>66</v>
      </c>
      <c r="E212" s="37" t="s">
        <v>321</v>
      </c>
      <c r="F212" s="37" t="s">
        <v>4</v>
      </c>
      <c r="G212" s="39">
        <v>30</v>
      </c>
      <c r="H212" s="39">
        <v>30</v>
      </c>
    </row>
    <row r="213" spans="1:8" ht="15">
      <c r="A213" s="36" t="s">
        <v>73</v>
      </c>
      <c r="B213" s="37" t="s">
        <v>49</v>
      </c>
      <c r="C213" s="37" t="s">
        <v>57</v>
      </c>
      <c r="D213" s="37"/>
      <c r="E213" s="37"/>
      <c r="F213" s="37"/>
      <c r="G213" s="39">
        <f>G223+G282+G303+G214</f>
        <v>84689.8</v>
      </c>
      <c r="H213" s="39">
        <f>H223+H282+H303+H214</f>
        <v>63586.8</v>
      </c>
    </row>
    <row r="214" spans="1:8" ht="15">
      <c r="A214" s="36" t="s">
        <v>351</v>
      </c>
      <c r="B214" s="37" t="s">
        <v>49</v>
      </c>
      <c r="C214" s="37" t="s">
        <v>57</v>
      </c>
      <c r="D214" s="37" t="s">
        <v>82</v>
      </c>
      <c r="E214" s="37"/>
      <c r="F214" s="37"/>
      <c r="G214" s="39">
        <f>G215</f>
        <v>799</v>
      </c>
      <c r="H214" s="39">
        <f>H215</f>
        <v>799</v>
      </c>
    </row>
    <row r="215" spans="1:8" ht="45">
      <c r="A215" s="13" t="s">
        <v>379</v>
      </c>
      <c r="B215" s="37" t="s">
        <v>49</v>
      </c>
      <c r="C215" s="10" t="s">
        <v>57</v>
      </c>
      <c r="D215" s="10" t="s">
        <v>82</v>
      </c>
      <c r="E215" s="10" t="s">
        <v>380</v>
      </c>
      <c r="F215" s="10"/>
      <c r="G215" s="11">
        <f aca="true" t="shared" si="15" ref="G215:H217">G216</f>
        <v>799</v>
      </c>
      <c r="H215" s="11">
        <f t="shared" si="15"/>
        <v>799</v>
      </c>
    </row>
    <row r="216" spans="1:8" ht="45">
      <c r="A216" s="13" t="s">
        <v>383</v>
      </c>
      <c r="B216" s="37" t="s">
        <v>49</v>
      </c>
      <c r="C216" s="10" t="s">
        <v>57</v>
      </c>
      <c r="D216" s="10" t="s">
        <v>82</v>
      </c>
      <c r="E216" s="10" t="s">
        <v>386</v>
      </c>
      <c r="F216" s="10"/>
      <c r="G216" s="11">
        <f t="shared" si="15"/>
        <v>799</v>
      </c>
      <c r="H216" s="11">
        <f t="shared" si="15"/>
        <v>799</v>
      </c>
    </row>
    <row r="217" spans="1:8" ht="60">
      <c r="A217" s="36" t="s">
        <v>404</v>
      </c>
      <c r="B217" s="37" t="s">
        <v>49</v>
      </c>
      <c r="C217" s="10" t="s">
        <v>57</v>
      </c>
      <c r="D217" s="10" t="s">
        <v>82</v>
      </c>
      <c r="E217" s="10" t="s">
        <v>405</v>
      </c>
      <c r="F217" s="10"/>
      <c r="G217" s="11">
        <f t="shared" si="15"/>
        <v>799</v>
      </c>
      <c r="H217" s="11">
        <f t="shared" si="15"/>
        <v>799</v>
      </c>
    </row>
    <row r="218" spans="1:8" ht="60">
      <c r="A218" s="13" t="s">
        <v>419</v>
      </c>
      <c r="B218" s="37" t="s">
        <v>49</v>
      </c>
      <c r="C218" s="10" t="s">
        <v>57</v>
      </c>
      <c r="D218" s="10" t="s">
        <v>82</v>
      </c>
      <c r="E218" s="10" t="s">
        <v>406</v>
      </c>
      <c r="F218" s="10"/>
      <c r="G218" s="11">
        <f>G219+G221</f>
        <v>799</v>
      </c>
      <c r="H218" s="11">
        <f>H219+H221</f>
        <v>799</v>
      </c>
    </row>
    <row r="219" spans="1:8" ht="75">
      <c r="A219" s="12" t="s">
        <v>0</v>
      </c>
      <c r="B219" s="37" t="s">
        <v>49</v>
      </c>
      <c r="C219" s="10" t="s">
        <v>57</v>
      </c>
      <c r="D219" s="10" t="s">
        <v>82</v>
      </c>
      <c r="E219" s="10" t="s">
        <v>406</v>
      </c>
      <c r="F219" s="10" t="s">
        <v>238</v>
      </c>
      <c r="G219" s="11">
        <f>G220</f>
        <v>234</v>
      </c>
      <c r="H219" s="11">
        <f>H220</f>
        <v>234</v>
      </c>
    </row>
    <row r="220" spans="1:8" ht="30">
      <c r="A220" s="12" t="s">
        <v>1</v>
      </c>
      <c r="B220" s="37" t="s">
        <v>49</v>
      </c>
      <c r="C220" s="10" t="s">
        <v>57</v>
      </c>
      <c r="D220" s="10" t="s">
        <v>82</v>
      </c>
      <c r="E220" s="10" t="s">
        <v>406</v>
      </c>
      <c r="F220" s="10" t="s">
        <v>2</v>
      </c>
      <c r="G220" s="11">
        <v>234</v>
      </c>
      <c r="H220" s="11">
        <v>234</v>
      </c>
    </row>
    <row r="221" spans="1:8" ht="30">
      <c r="A221" s="12" t="s">
        <v>5</v>
      </c>
      <c r="B221" s="37" t="s">
        <v>49</v>
      </c>
      <c r="C221" s="10" t="s">
        <v>57</v>
      </c>
      <c r="D221" s="10" t="s">
        <v>82</v>
      </c>
      <c r="E221" s="10" t="s">
        <v>406</v>
      </c>
      <c r="F221" s="10" t="s">
        <v>3</v>
      </c>
      <c r="G221" s="11">
        <f>G222</f>
        <v>565</v>
      </c>
      <c r="H221" s="11">
        <f>H222</f>
        <v>565</v>
      </c>
    </row>
    <row r="222" spans="1:8" ht="45">
      <c r="A222" s="12" t="s">
        <v>6</v>
      </c>
      <c r="B222" s="37" t="s">
        <v>49</v>
      </c>
      <c r="C222" s="10" t="s">
        <v>57</v>
      </c>
      <c r="D222" s="10" t="s">
        <v>82</v>
      </c>
      <c r="E222" s="10" t="s">
        <v>406</v>
      </c>
      <c r="F222" s="10" t="s">
        <v>4</v>
      </c>
      <c r="G222" s="11">
        <v>565</v>
      </c>
      <c r="H222" s="11">
        <v>565</v>
      </c>
    </row>
    <row r="223" spans="1:8" ht="15">
      <c r="A223" s="36" t="s">
        <v>29</v>
      </c>
      <c r="B223" s="37" t="s">
        <v>49</v>
      </c>
      <c r="C223" s="37" t="s">
        <v>57</v>
      </c>
      <c r="D223" s="37" t="s">
        <v>72</v>
      </c>
      <c r="E223" s="37"/>
      <c r="F223" s="37"/>
      <c r="G223" s="39">
        <f>G224+G276</f>
        <v>51250</v>
      </c>
      <c r="H223" s="39">
        <f>H224+H276</f>
        <v>31451</v>
      </c>
    </row>
    <row r="224" spans="1:8" ht="75">
      <c r="A224" s="36" t="s">
        <v>576</v>
      </c>
      <c r="B224" s="37" t="s">
        <v>49</v>
      </c>
      <c r="C224" s="37" t="s">
        <v>57</v>
      </c>
      <c r="D224" s="37" t="s">
        <v>72</v>
      </c>
      <c r="E224" s="37" t="s">
        <v>229</v>
      </c>
      <c r="F224" s="37"/>
      <c r="G224" s="39">
        <f>G230+G267+G225</f>
        <v>47400</v>
      </c>
      <c r="H224" s="39">
        <f>H230+H267+H225</f>
        <v>27601</v>
      </c>
    </row>
    <row r="225" spans="1:8" ht="30">
      <c r="A225" s="36" t="s">
        <v>577</v>
      </c>
      <c r="B225" s="37" t="s">
        <v>49</v>
      </c>
      <c r="C225" s="37" t="s">
        <v>57</v>
      </c>
      <c r="D225" s="37" t="s">
        <v>72</v>
      </c>
      <c r="E225" s="37" t="s">
        <v>580</v>
      </c>
      <c r="F225" s="37"/>
      <c r="G225" s="39">
        <f aca="true" t="shared" si="16" ref="G225:H228">G226</f>
        <v>290</v>
      </c>
      <c r="H225" s="39">
        <f t="shared" si="16"/>
        <v>290</v>
      </c>
    </row>
    <row r="226" spans="1:8" ht="90">
      <c r="A226" s="36" t="s">
        <v>578</v>
      </c>
      <c r="B226" s="37" t="s">
        <v>49</v>
      </c>
      <c r="C226" s="37" t="s">
        <v>57</v>
      </c>
      <c r="D226" s="37" t="s">
        <v>72</v>
      </c>
      <c r="E226" s="37" t="s">
        <v>581</v>
      </c>
      <c r="F226" s="37"/>
      <c r="G226" s="39">
        <f t="shared" si="16"/>
        <v>290</v>
      </c>
      <c r="H226" s="39">
        <f t="shared" si="16"/>
        <v>290</v>
      </c>
    </row>
    <row r="227" spans="1:9" ht="90">
      <c r="A227" s="36" t="s">
        <v>579</v>
      </c>
      <c r="B227" s="37" t="s">
        <v>49</v>
      </c>
      <c r="C227" s="37" t="s">
        <v>57</v>
      </c>
      <c r="D227" s="37" t="s">
        <v>72</v>
      </c>
      <c r="E227" s="37" t="s">
        <v>629</v>
      </c>
      <c r="F227" s="37"/>
      <c r="G227" s="39">
        <f t="shared" si="16"/>
        <v>290</v>
      </c>
      <c r="H227" s="39">
        <f t="shared" si="16"/>
        <v>290</v>
      </c>
      <c r="I227" s="53"/>
    </row>
    <row r="228" spans="1:8" ht="30">
      <c r="A228" s="12" t="s">
        <v>5</v>
      </c>
      <c r="B228" s="37" t="s">
        <v>49</v>
      </c>
      <c r="C228" s="37" t="s">
        <v>57</v>
      </c>
      <c r="D228" s="37" t="s">
        <v>72</v>
      </c>
      <c r="E228" s="37" t="s">
        <v>629</v>
      </c>
      <c r="F228" s="37" t="s">
        <v>3</v>
      </c>
      <c r="G228" s="39">
        <f t="shared" si="16"/>
        <v>290</v>
      </c>
      <c r="H228" s="39">
        <f t="shared" si="16"/>
        <v>290</v>
      </c>
    </row>
    <row r="229" spans="1:9" ht="45">
      <c r="A229" s="12" t="s">
        <v>6</v>
      </c>
      <c r="B229" s="37" t="s">
        <v>49</v>
      </c>
      <c r="C229" s="37" t="s">
        <v>57</v>
      </c>
      <c r="D229" s="37" t="s">
        <v>72</v>
      </c>
      <c r="E229" s="37" t="s">
        <v>629</v>
      </c>
      <c r="F229" s="37" t="s">
        <v>4</v>
      </c>
      <c r="G229" s="39">
        <v>290</v>
      </c>
      <c r="H229" s="39">
        <v>290</v>
      </c>
      <c r="I229" s="53"/>
    </row>
    <row r="230" spans="1:8" ht="30">
      <c r="A230" s="36" t="s">
        <v>133</v>
      </c>
      <c r="B230" s="37" t="s">
        <v>49</v>
      </c>
      <c r="C230" s="37" t="s">
        <v>57</v>
      </c>
      <c r="D230" s="37" t="s">
        <v>72</v>
      </c>
      <c r="E230" s="37" t="s">
        <v>230</v>
      </c>
      <c r="F230" s="37"/>
      <c r="G230" s="39">
        <f>G231+G235+G239+G243+G247+G251+G255+G259+G263</f>
        <v>5350</v>
      </c>
      <c r="H230" s="39">
        <f>H231+H235+H239+H243+H247+H251+H255+H259+H263</f>
        <v>4680</v>
      </c>
    </row>
    <row r="231" spans="1:8" ht="30">
      <c r="A231" s="40" t="s">
        <v>587</v>
      </c>
      <c r="B231" s="37" t="s">
        <v>49</v>
      </c>
      <c r="C231" s="37" t="s">
        <v>57</v>
      </c>
      <c r="D231" s="37" t="s">
        <v>72</v>
      </c>
      <c r="E231" s="37" t="s">
        <v>183</v>
      </c>
      <c r="F231" s="37"/>
      <c r="G231" s="39">
        <f aca="true" t="shared" si="17" ref="G231:H233">G232</f>
        <v>500</v>
      </c>
      <c r="H231" s="39">
        <f t="shared" si="17"/>
        <v>550</v>
      </c>
    </row>
    <row r="232" spans="1:8" ht="30">
      <c r="A232" s="40" t="s">
        <v>588</v>
      </c>
      <c r="B232" s="37" t="s">
        <v>49</v>
      </c>
      <c r="C232" s="37" t="s">
        <v>57</v>
      </c>
      <c r="D232" s="37" t="s">
        <v>72</v>
      </c>
      <c r="E232" s="37" t="s">
        <v>217</v>
      </c>
      <c r="F232" s="37"/>
      <c r="G232" s="39">
        <f t="shared" si="17"/>
        <v>500</v>
      </c>
      <c r="H232" s="39">
        <f t="shared" si="17"/>
        <v>550</v>
      </c>
    </row>
    <row r="233" spans="1:8" ht="45">
      <c r="A233" s="40" t="s">
        <v>21</v>
      </c>
      <c r="B233" s="37" t="s">
        <v>49</v>
      </c>
      <c r="C233" s="37" t="s">
        <v>57</v>
      </c>
      <c r="D233" s="37" t="s">
        <v>72</v>
      </c>
      <c r="E233" s="37" t="s">
        <v>217</v>
      </c>
      <c r="F233" s="37" t="s">
        <v>20</v>
      </c>
      <c r="G233" s="39">
        <f t="shared" si="17"/>
        <v>500</v>
      </c>
      <c r="H233" s="39">
        <f t="shared" si="17"/>
        <v>550</v>
      </c>
    </row>
    <row r="234" spans="1:8" ht="15">
      <c r="A234" s="40" t="s">
        <v>92</v>
      </c>
      <c r="B234" s="37" t="s">
        <v>49</v>
      </c>
      <c r="C234" s="37" t="s">
        <v>57</v>
      </c>
      <c r="D234" s="37" t="s">
        <v>72</v>
      </c>
      <c r="E234" s="37" t="s">
        <v>217</v>
      </c>
      <c r="F234" s="37" t="s">
        <v>77</v>
      </c>
      <c r="G234" s="39">
        <v>500</v>
      </c>
      <c r="H234" s="39">
        <v>550</v>
      </c>
    </row>
    <row r="235" spans="1:8" ht="30">
      <c r="A235" s="40" t="s">
        <v>589</v>
      </c>
      <c r="B235" s="37" t="s">
        <v>49</v>
      </c>
      <c r="C235" s="37" t="s">
        <v>57</v>
      </c>
      <c r="D235" s="37" t="s">
        <v>72</v>
      </c>
      <c r="E235" s="37" t="s">
        <v>591</v>
      </c>
      <c r="F235" s="37"/>
      <c r="G235" s="39">
        <f aca="true" t="shared" si="18" ref="G235:H237">G236</f>
        <v>500</v>
      </c>
      <c r="H235" s="39">
        <f t="shared" si="18"/>
        <v>720</v>
      </c>
    </row>
    <row r="236" spans="1:9" ht="30">
      <c r="A236" s="40" t="s">
        <v>590</v>
      </c>
      <c r="B236" s="37" t="s">
        <v>49</v>
      </c>
      <c r="C236" s="37" t="s">
        <v>57</v>
      </c>
      <c r="D236" s="37" t="s">
        <v>72</v>
      </c>
      <c r="E236" s="37" t="s">
        <v>633</v>
      </c>
      <c r="F236" s="37"/>
      <c r="G236" s="39">
        <f t="shared" si="18"/>
        <v>500</v>
      </c>
      <c r="H236" s="39">
        <f t="shared" si="18"/>
        <v>720</v>
      </c>
      <c r="I236" s="53"/>
    </row>
    <row r="237" spans="1:8" ht="45">
      <c r="A237" s="40" t="s">
        <v>21</v>
      </c>
      <c r="B237" s="37" t="s">
        <v>49</v>
      </c>
      <c r="C237" s="37" t="s">
        <v>57</v>
      </c>
      <c r="D237" s="37" t="s">
        <v>72</v>
      </c>
      <c r="E237" s="37" t="s">
        <v>633</v>
      </c>
      <c r="F237" s="37" t="s">
        <v>20</v>
      </c>
      <c r="G237" s="39">
        <f t="shared" si="18"/>
        <v>500</v>
      </c>
      <c r="H237" s="39">
        <f t="shared" si="18"/>
        <v>720</v>
      </c>
    </row>
    <row r="238" spans="1:8" ht="15">
      <c r="A238" s="40" t="s">
        <v>92</v>
      </c>
      <c r="B238" s="37" t="s">
        <v>49</v>
      </c>
      <c r="C238" s="37" t="s">
        <v>57</v>
      </c>
      <c r="D238" s="37" t="s">
        <v>72</v>
      </c>
      <c r="E238" s="37" t="s">
        <v>633</v>
      </c>
      <c r="F238" s="37" t="s">
        <v>77</v>
      </c>
      <c r="G238" s="39">
        <v>500</v>
      </c>
      <c r="H238" s="39">
        <v>720</v>
      </c>
    </row>
    <row r="239" spans="1:8" ht="30">
      <c r="A239" s="40" t="s">
        <v>593</v>
      </c>
      <c r="B239" s="37" t="s">
        <v>49</v>
      </c>
      <c r="C239" s="37" t="s">
        <v>57</v>
      </c>
      <c r="D239" s="37" t="s">
        <v>72</v>
      </c>
      <c r="E239" s="37" t="s">
        <v>594</v>
      </c>
      <c r="F239" s="37"/>
      <c r="G239" s="39">
        <f aca="true" t="shared" si="19" ref="G239:H241">G240</f>
        <v>1500</v>
      </c>
      <c r="H239" s="39">
        <f t="shared" si="19"/>
        <v>1300</v>
      </c>
    </row>
    <row r="240" spans="1:9" ht="15">
      <c r="A240" s="40" t="s">
        <v>592</v>
      </c>
      <c r="B240" s="37" t="s">
        <v>49</v>
      </c>
      <c r="C240" s="37" t="s">
        <v>57</v>
      </c>
      <c r="D240" s="37" t="s">
        <v>72</v>
      </c>
      <c r="E240" s="37" t="s">
        <v>634</v>
      </c>
      <c r="F240" s="37"/>
      <c r="G240" s="39">
        <f t="shared" si="19"/>
        <v>1500</v>
      </c>
      <c r="H240" s="39">
        <f t="shared" si="19"/>
        <v>1300</v>
      </c>
      <c r="I240" s="53"/>
    </row>
    <row r="241" spans="1:8" ht="45">
      <c r="A241" s="40" t="s">
        <v>21</v>
      </c>
      <c r="B241" s="37" t="s">
        <v>49</v>
      </c>
      <c r="C241" s="37" t="s">
        <v>57</v>
      </c>
      <c r="D241" s="37" t="s">
        <v>72</v>
      </c>
      <c r="E241" s="37" t="s">
        <v>634</v>
      </c>
      <c r="F241" s="37" t="s">
        <v>20</v>
      </c>
      <c r="G241" s="39">
        <f t="shared" si="19"/>
        <v>1500</v>
      </c>
      <c r="H241" s="39">
        <f t="shared" si="19"/>
        <v>1300</v>
      </c>
    </row>
    <row r="242" spans="1:8" ht="15">
      <c r="A242" s="40" t="s">
        <v>92</v>
      </c>
      <c r="B242" s="37" t="s">
        <v>49</v>
      </c>
      <c r="C242" s="37" t="s">
        <v>57</v>
      </c>
      <c r="D242" s="37" t="s">
        <v>72</v>
      </c>
      <c r="E242" s="37" t="s">
        <v>634</v>
      </c>
      <c r="F242" s="37" t="s">
        <v>77</v>
      </c>
      <c r="G242" s="39">
        <v>1500</v>
      </c>
      <c r="H242" s="39">
        <v>1300</v>
      </c>
    </row>
    <row r="243" spans="1:8" ht="30">
      <c r="A243" s="40" t="s">
        <v>595</v>
      </c>
      <c r="B243" s="37" t="s">
        <v>49</v>
      </c>
      <c r="C243" s="37" t="s">
        <v>57</v>
      </c>
      <c r="D243" s="37" t="s">
        <v>72</v>
      </c>
      <c r="E243" s="37" t="s">
        <v>597</v>
      </c>
      <c r="F243" s="37"/>
      <c r="G243" s="39">
        <f aca="true" t="shared" si="20" ref="G243:H245">G244</f>
        <v>1000</v>
      </c>
      <c r="H243" s="39">
        <f t="shared" si="20"/>
        <v>410</v>
      </c>
    </row>
    <row r="244" spans="1:9" ht="30">
      <c r="A244" s="40" t="s">
        <v>596</v>
      </c>
      <c r="B244" s="37" t="s">
        <v>49</v>
      </c>
      <c r="C244" s="37" t="s">
        <v>57</v>
      </c>
      <c r="D244" s="37" t="s">
        <v>72</v>
      </c>
      <c r="E244" s="37" t="s">
        <v>635</v>
      </c>
      <c r="F244" s="37"/>
      <c r="G244" s="39">
        <f t="shared" si="20"/>
        <v>1000</v>
      </c>
      <c r="H244" s="39">
        <f t="shared" si="20"/>
        <v>410</v>
      </c>
      <c r="I244" s="53"/>
    </row>
    <row r="245" spans="1:8" ht="45">
      <c r="A245" s="40" t="s">
        <v>21</v>
      </c>
      <c r="B245" s="37" t="s">
        <v>49</v>
      </c>
      <c r="C245" s="37" t="s">
        <v>57</v>
      </c>
      <c r="D245" s="37" t="s">
        <v>72</v>
      </c>
      <c r="E245" s="37" t="s">
        <v>635</v>
      </c>
      <c r="F245" s="37" t="s">
        <v>20</v>
      </c>
      <c r="G245" s="39">
        <f t="shared" si="20"/>
        <v>1000</v>
      </c>
      <c r="H245" s="39">
        <f t="shared" si="20"/>
        <v>410</v>
      </c>
    </row>
    <row r="246" spans="1:8" ht="15">
      <c r="A246" s="40" t="s">
        <v>92</v>
      </c>
      <c r="B246" s="37" t="s">
        <v>49</v>
      </c>
      <c r="C246" s="37" t="s">
        <v>57</v>
      </c>
      <c r="D246" s="37" t="s">
        <v>72</v>
      </c>
      <c r="E246" s="37" t="s">
        <v>635</v>
      </c>
      <c r="F246" s="37" t="s">
        <v>77</v>
      </c>
      <c r="G246" s="39">
        <v>1000</v>
      </c>
      <c r="H246" s="39">
        <v>410</v>
      </c>
    </row>
    <row r="247" spans="1:8" ht="60">
      <c r="A247" s="40" t="s">
        <v>598</v>
      </c>
      <c r="B247" s="37" t="s">
        <v>49</v>
      </c>
      <c r="C247" s="37" t="s">
        <v>57</v>
      </c>
      <c r="D247" s="37" t="s">
        <v>72</v>
      </c>
      <c r="E247" s="37" t="s">
        <v>599</v>
      </c>
      <c r="F247" s="37"/>
      <c r="G247" s="39">
        <f aca="true" t="shared" si="21" ref="G247:H249">G248</f>
        <v>200</v>
      </c>
      <c r="H247" s="39">
        <f t="shared" si="21"/>
        <v>0</v>
      </c>
    </row>
    <row r="248" spans="1:9" ht="60">
      <c r="A248" s="40" t="s">
        <v>600</v>
      </c>
      <c r="B248" s="37" t="s">
        <v>49</v>
      </c>
      <c r="C248" s="37" t="s">
        <v>57</v>
      </c>
      <c r="D248" s="37" t="s">
        <v>72</v>
      </c>
      <c r="E248" s="37" t="s">
        <v>630</v>
      </c>
      <c r="F248" s="37"/>
      <c r="G248" s="39">
        <f t="shared" si="21"/>
        <v>200</v>
      </c>
      <c r="H248" s="39">
        <f t="shared" si="21"/>
        <v>0</v>
      </c>
      <c r="I248" s="53"/>
    </row>
    <row r="249" spans="1:8" ht="45">
      <c r="A249" s="40" t="s">
        <v>21</v>
      </c>
      <c r="B249" s="37" t="s">
        <v>49</v>
      </c>
      <c r="C249" s="37" t="s">
        <v>57</v>
      </c>
      <c r="D249" s="37" t="s">
        <v>72</v>
      </c>
      <c r="E249" s="37" t="s">
        <v>630</v>
      </c>
      <c r="F249" s="37" t="s">
        <v>20</v>
      </c>
      <c r="G249" s="39">
        <f t="shared" si="21"/>
        <v>200</v>
      </c>
      <c r="H249" s="39">
        <f t="shared" si="21"/>
        <v>0</v>
      </c>
    </row>
    <row r="250" spans="1:8" ht="15">
      <c r="A250" s="40" t="s">
        <v>92</v>
      </c>
      <c r="B250" s="37" t="s">
        <v>49</v>
      </c>
      <c r="C250" s="37" t="s">
        <v>57</v>
      </c>
      <c r="D250" s="37" t="s">
        <v>72</v>
      </c>
      <c r="E250" s="37" t="s">
        <v>630</v>
      </c>
      <c r="F250" s="37" t="s">
        <v>77</v>
      </c>
      <c r="G250" s="39">
        <v>200</v>
      </c>
      <c r="H250" s="39">
        <v>0</v>
      </c>
    </row>
    <row r="251" spans="1:8" ht="30">
      <c r="A251" s="40" t="s">
        <v>601</v>
      </c>
      <c r="B251" s="37" t="s">
        <v>49</v>
      </c>
      <c r="C251" s="37" t="s">
        <v>57</v>
      </c>
      <c r="D251" s="37" t="s">
        <v>72</v>
      </c>
      <c r="E251" s="37" t="s">
        <v>602</v>
      </c>
      <c r="F251" s="37"/>
      <c r="G251" s="39">
        <f aca="true" t="shared" si="22" ref="G251:H253">G252</f>
        <v>0</v>
      </c>
      <c r="H251" s="39">
        <f t="shared" si="22"/>
        <v>1500</v>
      </c>
    </row>
    <row r="252" spans="1:9" ht="30">
      <c r="A252" s="40" t="s">
        <v>603</v>
      </c>
      <c r="B252" s="37" t="s">
        <v>49</v>
      </c>
      <c r="C252" s="37" t="s">
        <v>57</v>
      </c>
      <c r="D252" s="37" t="s">
        <v>72</v>
      </c>
      <c r="E252" s="37" t="s">
        <v>631</v>
      </c>
      <c r="F252" s="37"/>
      <c r="G252" s="39">
        <f t="shared" si="22"/>
        <v>0</v>
      </c>
      <c r="H252" s="39">
        <f t="shared" si="22"/>
        <v>1500</v>
      </c>
      <c r="I252" s="53"/>
    </row>
    <row r="253" spans="1:8" ht="45">
      <c r="A253" s="40" t="s">
        <v>21</v>
      </c>
      <c r="B253" s="37" t="s">
        <v>49</v>
      </c>
      <c r="C253" s="37" t="s">
        <v>57</v>
      </c>
      <c r="D253" s="37" t="s">
        <v>72</v>
      </c>
      <c r="E253" s="37" t="s">
        <v>631</v>
      </c>
      <c r="F253" s="37" t="s">
        <v>20</v>
      </c>
      <c r="G253" s="39">
        <f t="shared" si="22"/>
        <v>0</v>
      </c>
      <c r="H253" s="39">
        <f t="shared" si="22"/>
        <v>1500</v>
      </c>
    </row>
    <row r="254" spans="1:8" ht="15">
      <c r="A254" s="40" t="s">
        <v>92</v>
      </c>
      <c r="B254" s="37" t="s">
        <v>49</v>
      </c>
      <c r="C254" s="37" t="s">
        <v>57</v>
      </c>
      <c r="D254" s="37" t="s">
        <v>72</v>
      </c>
      <c r="E254" s="37" t="s">
        <v>631</v>
      </c>
      <c r="F254" s="37" t="s">
        <v>77</v>
      </c>
      <c r="G254" s="39">
        <v>0</v>
      </c>
      <c r="H254" s="39">
        <v>1500</v>
      </c>
    </row>
    <row r="255" spans="1:8" ht="45">
      <c r="A255" s="40" t="s">
        <v>604</v>
      </c>
      <c r="B255" s="37" t="s">
        <v>49</v>
      </c>
      <c r="C255" s="37" t="s">
        <v>57</v>
      </c>
      <c r="D255" s="37" t="s">
        <v>72</v>
      </c>
      <c r="E255" s="37" t="s">
        <v>605</v>
      </c>
      <c r="F255" s="37"/>
      <c r="G255" s="39">
        <f aca="true" t="shared" si="23" ref="G255:H257">G256</f>
        <v>500</v>
      </c>
      <c r="H255" s="39">
        <f t="shared" si="23"/>
        <v>0</v>
      </c>
    </row>
    <row r="256" spans="1:8" ht="30">
      <c r="A256" s="40" t="s">
        <v>607</v>
      </c>
      <c r="B256" s="37" t="s">
        <v>49</v>
      </c>
      <c r="C256" s="37" t="s">
        <v>57</v>
      </c>
      <c r="D256" s="37" t="s">
        <v>72</v>
      </c>
      <c r="E256" s="37" t="s">
        <v>606</v>
      </c>
      <c r="F256" s="37"/>
      <c r="G256" s="39">
        <f t="shared" si="23"/>
        <v>500</v>
      </c>
      <c r="H256" s="39">
        <f t="shared" si="23"/>
        <v>0</v>
      </c>
    </row>
    <row r="257" spans="1:8" ht="45">
      <c r="A257" s="40" t="s">
        <v>21</v>
      </c>
      <c r="B257" s="37" t="s">
        <v>49</v>
      </c>
      <c r="C257" s="37" t="s">
        <v>57</v>
      </c>
      <c r="D257" s="37" t="s">
        <v>72</v>
      </c>
      <c r="E257" s="37" t="s">
        <v>606</v>
      </c>
      <c r="F257" s="37" t="s">
        <v>20</v>
      </c>
      <c r="G257" s="39">
        <f t="shared" si="23"/>
        <v>500</v>
      </c>
      <c r="H257" s="39">
        <f t="shared" si="23"/>
        <v>0</v>
      </c>
    </row>
    <row r="258" spans="1:8" ht="15">
      <c r="A258" s="40" t="s">
        <v>92</v>
      </c>
      <c r="B258" s="37" t="s">
        <v>49</v>
      </c>
      <c r="C258" s="37" t="s">
        <v>57</v>
      </c>
      <c r="D258" s="37" t="s">
        <v>72</v>
      </c>
      <c r="E258" s="37" t="s">
        <v>606</v>
      </c>
      <c r="F258" s="37" t="s">
        <v>77</v>
      </c>
      <c r="G258" s="39">
        <v>500</v>
      </c>
      <c r="H258" s="39">
        <v>0</v>
      </c>
    </row>
    <row r="259" spans="1:8" ht="60">
      <c r="A259" s="40" t="s">
        <v>608</v>
      </c>
      <c r="B259" s="37"/>
      <c r="C259" s="37"/>
      <c r="D259" s="37"/>
      <c r="E259" s="37" t="s">
        <v>609</v>
      </c>
      <c r="F259" s="37"/>
      <c r="G259" s="39">
        <f aca="true" t="shared" si="24" ref="G259:H261">G260</f>
        <v>1000</v>
      </c>
      <c r="H259" s="39">
        <f t="shared" si="24"/>
        <v>0</v>
      </c>
    </row>
    <row r="260" spans="1:8" ht="45">
      <c r="A260" s="40" t="s">
        <v>611</v>
      </c>
      <c r="B260" s="37" t="s">
        <v>49</v>
      </c>
      <c r="C260" s="37" t="s">
        <v>57</v>
      </c>
      <c r="D260" s="37" t="s">
        <v>72</v>
      </c>
      <c r="E260" s="37" t="s">
        <v>610</v>
      </c>
      <c r="F260" s="37"/>
      <c r="G260" s="39">
        <f t="shared" si="24"/>
        <v>1000</v>
      </c>
      <c r="H260" s="39">
        <f t="shared" si="24"/>
        <v>0</v>
      </c>
    </row>
    <row r="261" spans="1:8" ht="45">
      <c r="A261" s="40" t="s">
        <v>21</v>
      </c>
      <c r="B261" s="37" t="s">
        <v>49</v>
      </c>
      <c r="C261" s="37" t="s">
        <v>57</v>
      </c>
      <c r="D261" s="37" t="s">
        <v>72</v>
      </c>
      <c r="E261" s="37" t="s">
        <v>610</v>
      </c>
      <c r="F261" s="37" t="s">
        <v>20</v>
      </c>
      <c r="G261" s="39">
        <f t="shared" si="24"/>
        <v>1000</v>
      </c>
      <c r="H261" s="39">
        <f t="shared" si="24"/>
        <v>0</v>
      </c>
    </row>
    <row r="262" spans="1:8" ht="15">
      <c r="A262" s="40" t="s">
        <v>92</v>
      </c>
      <c r="B262" s="37" t="s">
        <v>49</v>
      </c>
      <c r="C262" s="37" t="s">
        <v>57</v>
      </c>
      <c r="D262" s="37" t="s">
        <v>72</v>
      </c>
      <c r="E262" s="37" t="s">
        <v>610</v>
      </c>
      <c r="F262" s="37" t="s">
        <v>77</v>
      </c>
      <c r="G262" s="39">
        <v>1000</v>
      </c>
      <c r="H262" s="39">
        <v>0</v>
      </c>
    </row>
    <row r="263" spans="1:8" ht="30">
      <c r="A263" s="40" t="s">
        <v>612</v>
      </c>
      <c r="B263" s="37" t="s">
        <v>49</v>
      </c>
      <c r="C263" s="37" t="s">
        <v>57</v>
      </c>
      <c r="D263" s="37" t="s">
        <v>72</v>
      </c>
      <c r="E263" s="37" t="s">
        <v>613</v>
      </c>
      <c r="F263" s="37"/>
      <c r="G263" s="39">
        <f aca="true" t="shared" si="25" ref="G263:H265">G264</f>
        <v>150</v>
      </c>
      <c r="H263" s="39">
        <f t="shared" si="25"/>
        <v>200</v>
      </c>
    </row>
    <row r="264" spans="1:9" ht="30">
      <c r="A264" s="40" t="s">
        <v>612</v>
      </c>
      <c r="B264" s="37" t="s">
        <v>49</v>
      </c>
      <c r="C264" s="37" t="s">
        <v>57</v>
      </c>
      <c r="D264" s="37" t="s">
        <v>72</v>
      </c>
      <c r="E264" s="37" t="s">
        <v>632</v>
      </c>
      <c r="F264" s="37"/>
      <c r="G264" s="39">
        <f t="shared" si="25"/>
        <v>150</v>
      </c>
      <c r="H264" s="39">
        <f t="shared" si="25"/>
        <v>200</v>
      </c>
      <c r="I264" s="53"/>
    </row>
    <row r="265" spans="1:8" ht="45">
      <c r="A265" s="40" t="s">
        <v>21</v>
      </c>
      <c r="B265" s="37" t="s">
        <v>49</v>
      </c>
      <c r="C265" s="37" t="s">
        <v>57</v>
      </c>
      <c r="D265" s="37" t="s">
        <v>72</v>
      </c>
      <c r="E265" s="37" t="s">
        <v>632</v>
      </c>
      <c r="F265" s="37" t="s">
        <v>20</v>
      </c>
      <c r="G265" s="39">
        <f t="shared" si="25"/>
        <v>150</v>
      </c>
      <c r="H265" s="39">
        <f t="shared" si="25"/>
        <v>200</v>
      </c>
    </row>
    <row r="266" spans="1:8" ht="15">
      <c r="A266" s="40" t="s">
        <v>92</v>
      </c>
      <c r="B266" s="37" t="s">
        <v>49</v>
      </c>
      <c r="C266" s="37" t="s">
        <v>57</v>
      </c>
      <c r="D266" s="37" t="s">
        <v>72</v>
      </c>
      <c r="E266" s="37" t="s">
        <v>632</v>
      </c>
      <c r="F266" s="37" t="s">
        <v>77</v>
      </c>
      <c r="G266" s="39">
        <v>150</v>
      </c>
      <c r="H266" s="39">
        <v>200</v>
      </c>
    </row>
    <row r="267" spans="1:8" ht="45">
      <c r="A267" s="36" t="s">
        <v>343</v>
      </c>
      <c r="B267" s="37" t="s">
        <v>49</v>
      </c>
      <c r="C267" s="37" t="s">
        <v>57</v>
      </c>
      <c r="D267" s="37" t="s">
        <v>72</v>
      </c>
      <c r="E267" s="37" t="s">
        <v>231</v>
      </c>
      <c r="F267" s="37"/>
      <c r="G267" s="39">
        <f>G268+G272</f>
        <v>41760</v>
      </c>
      <c r="H267" s="39">
        <f>H268+H272</f>
        <v>22631</v>
      </c>
    </row>
    <row r="268" spans="1:8" ht="45">
      <c r="A268" s="40" t="s">
        <v>184</v>
      </c>
      <c r="B268" s="37" t="s">
        <v>49</v>
      </c>
      <c r="C268" s="37" t="s">
        <v>57</v>
      </c>
      <c r="D268" s="37" t="s">
        <v>72</v>
      </c>
      <c r="E268" s="37" t="s">
        <v>222</v>
      </c>
      <c r="F268" s="37"/>
      <c r="G268" s="39">
        <f aca="true" t="shared" si="26" ref="G268:H270">G269</f>
        <v>21760</v>
      </c>
      <c r="H268" s="39">
        <f t="shared" si="26"/>
        <v>22631</v>
      </c>
    </row>
    <row r="269" spans="1:8" ht="30">
      <c r="A269" s="40" t="s">
        <v>582</v>
      </c>
      <c r="B269" s="37" t="s">
        <v>49</v>
      </c>
      <c r="C269" s="37" t="s">
        <v>57</v>
      </c>
      <c r="D269" s="37" t="s">
        <v>72</v>
      </c>
      <c r="E269" s="37" t="s">
        <v>218</v>
      </c>
      <c r="F269" s="37"/>
      <c r="G269" s="39">
        <f t="shared" si="26"/>
        <v>21760</v>
      </c>
      <c r="H269" s="39">
        <f t="shared" si="26"/>
        <v>22631</v>
      </c>
    </row>
    <row r="270" spans="1:8" ht="45">
      <c r="A270" s="40" t="s">
        <v>21</v>
      </c>
      <c r="B270" s="37" t="s">
        <v>49</v>
      </c>
      <c r="C270" s="37" t="s">
        <v>57</v>
      </c>
      <c r="D270" s="37" t="s">
        <v>72</v>
      </c>
      <c r="E270" s="37" t="s">
        <v>218</v>
      </c>
      <c r="F270" s="37" t="s">
        <v>20</v>
      </c>
      <c r="G270" s="39">
        <f t="shared" si="26"/>
        <v>21760</v>
      </c>
      <c r="H270" s="39">
        <f t="shared" si="26"/>
        <v>22631</v>
      </c>
    </row>
    <row r="271" spans="1:8" ht="15">
      <c r="A271" s="40" t="s">
        <v>92</v>
      </c>
      <c r="B271" s="37" t="s">
        <v>49</v>
      </c>
      <c r="C271" s="37" t="s">
        <v>57</v>
      </c>
      <c r="D271" s="37" t="s">
        <v>72</v>
      </c>
      <c r="E271" s="37" t="s">
        <v>218</v>
      </c>
      <c r="F271" s="37" t="s">
        <v>77</v>
      </c>
      <c r="G271" s="39">
        <v>21760</v>
      </c>
      <c r="H271" s="39">
        <v>22631</v>
      </c>
    </row>
    <row r="272" spans="1:8" ht="120">
      <c r="A272" s="40" t="s">
        <v>583</v>
      </c>
      <c r="B272" s="37" t="s">
        <v>49</v>
      </c>
      <c r="C272" s="37" t="s">
        <v>57</v>
      </c>
      <c r="D272" s="37" t="s">
        <v>72</v>
      </c>
      <c r="E272" s="37" t="s">
        <v>584</v>
      </c>
      <c r="F272" s="37"/>
      <c r="G272" s="39">
        <f aca="true" t="shared" si="27" ref="G272:H274">G273</f>
        <v>20000</v>
      </c>
      <c r="H272" s="39">
        <f t="shared" si="27"/>
        <v>0</v>
      </c>
    </row>
    <row r="273" spans="1:8" ht="60">
      <c r="A273" s="40" t="s">
        <v>586</v>
      </c>
      <c r="B273" s="37" t="s">
        <v>49</v>
      </c>
      <c r="C273" s="37" t="s">
        <v>57</v>
      </c>
      <c r="D273" s="37" t="s">
        <v>72</v>
      </c>
      <c r="E273" s="37" t="s">
        <v>585</v>
      </c>
      <c r="F273" s="37"/>
      <c r="G273" s="39">
        <f t="shared" si="27"/>
        <v>20000</v>
      </c>
      <c r="H273" s="39">
        <f t="shared" si="27"/>
        <v>0</v>
      </c>
    </row>
    <row r="274" spans="1:8" ht="30">
      <c r="A274" s="40" t="s">
        <v>5</v>
      </c>
      <c r="B274" s="37" t="s">
        <v>49</v>
      </c>
      <c r="C274" s="37" t="s">
        <v>57</v>
      </c>
      <c r="D274" s="37" t="s">
        <v>72</v>
      </c>
      <c r="E274" s="37" t="s">
        <v>585</v>
      </c>
      <c r="F274" s="37" t="s">
        <v>3</v>
      </c>
      <c r="G274" s="39">
        <f t="shared" si="27"/>
        <v>20000</v>
      </c>
      <c r="H274" s="39">
        <f t="shared" si="27"/>
        <v>0</v>
      </c>
    </row>
    <row r="275" spans="1:8" ht="45">
      <c r="A275" s="40" t="s">
        <v>6</v>
      </c>
      <c r="B275" s="37" t="s">
        <v>49</v>
      </c>
      <c r="C275" s="37" t="s">
        <v>57</v>
      </c>
      <c r="D275" s="37" t="s">
        <v>72</v>
      </c>
      <c r="E275" s="37" t="s">
        <v>585</v>
      </c>
      <c r="F275" s="37" t="s">
        <v>4</v>
      </c>
      <c r="G275" s="39">
        <v>20000</v>
      </c>
      <c r="H275" s="39">
        <v>0</v>
      </c>
    </row>
    <row r="276" spans="1:8" ht="78">
      <c r="A276" s="20" t="s">
        <v>681</v>
      </c>
      <c r="B276" s="37">
        <v>111</v>
      </c>
      <c r="C276" s="37" t="s">
        <v>57</v>
      </c>
      <c r="D276" s="37" t="s">
        <v>72</v>
      </c>
      <c r="E276" s="10" t="s">
        <v>380</v>
      </c>
      <c r="F276" s="10"/>
      <c r="G276" s="11">
        <f aca="true" t="shared" si="28" ref="G276:H278">G277</f>
        <v>3850</v>
      </c>
      <c r="H276" s="11">
        <f t="shared" si="28"/>
        <v>3850</v>
      </c>
    </row>
    <row r="277" spans="1:8" ht="45">
      <c r="A277" s="13" t="s">
        <v>382</v>
      </c>
      <c r="B277" s="37">
        <v>111</v>
      </c>
      <c r="C277" s="37" t="s">
        <v>57</v>
      </c>
      <c r="D277" s="37" t="s">
        <v>72</v>
      </c>
      <c r="E277" s="10" t="s">
        <v>381</v>
      </c>
      <c r="F277" s="10"/>
      <c r="G277" s="11">
        <f t="shared" si="28"/>
        <v>3850</v>
      </c>
      <c r="H277" s="11">
        <f t="shared" si="28"/>
        <v>3850</v>
      </c>
    </row>
    <row r="278" spans="1:8" ht="135">
      <c r="A278" s="12" t="s">
        <v>385</v>
      </c>
      <c r="B278" s="37">
        <v>111</v>
      </c>
      <c r="C278" s="37" t="s">
        <v>57</v>
      </c>
      <c r="D278" s="37" t="s">
        <v>72</v>
      </c>
      <c r="E278" s="10" t="s">
        <v>389</v>
      </c>
      <c r="F278" s="10"/>
      <c r="G278" s="11">
        <f t="shared" si="28"/>
        <v>3850</v>
      </c>
      <c r="H278" s="11">
        <f t="shared" si="28"/>
        <v>3850</v>
      </c>
    </row>
    <row r="279" spans="1:8" ht="45">
      <c r="A279" s="12" t="s">
        <v>36</v>
      </c>
      <c r="B279" s="37">
        <v>111</v>
      </c>
      <c r="C279" s="37" t="s">
        <v>57</v>
      </c>
      <c r="D279" s="37" t="s">
        <v>72</v>
      </c>
      <c r="E279" s="10" t="s">
        <v>400</v>
      </c>
      <c r="F279" s="10"/>
      <c r="G279" s="11">
        <f>G280</f>
        <v>3850</v>
      </c>
      <c r="H279" s="11">
        <f>H280</f>
        <v>3850</v>
      </c>
    </row>
    <row r="280" spans="1:8" ht="45">
      <c r="A280" s="40" t="s">
        <v>21</v>
      </c>
      <c r="B280" s="37">
        <v>111</v>
      </c>
      <c r="C280" s="37" t="s">
        <v>57</v>
      </c>
      <c r="D280" s="37" t="s">
        <v>72</v>
      </c>
      <c r="E280" s="10" t="s">
        <v>400</v>
      </c>
      <c r="F280" s="10" t="s">
        <v>20</v>
      </c>
      <c r="G280" s="11">
        <f>G281</f>
        <v>3850</v>
      </c>
      <c r="H280" s="11">
        <f>H281</f>
        <v>3850</v>
      </c>
    </row>
    <row r="281" spans="1:8" ht="15">
      <c r="A281" s="40" t="s">
        <v>92</v>
      </c>
      <c r="B281" s="37">
        <v>111</v>
      </c>
      <c r="C281" s="37" t="s">
        <v>57</v>
      </c>
      <c r="D281" s="37" t="s">
        <v>72</v>
      </c>
      <c r="E281" s="10" t="s">
        <v>400</v>
      </c>
      <c r="F281" s="10" t="s">
        <v>77</v>
      </c>
      <c r="G281" s="11">
        <v>3850</v>
      </c>
      <c r="H281" s="11">
        <v>3850</v>
      </c>
    </row>
    <row r="282" spans="1:8" ht="15">
      <c r="A282" s="41" t="s">
        <v>175</v>
      </c>
      <c r="B282" s="37" t="s">
        <v>49</v>
      </c>
      <c r="C282" s="37" t="s">
        <v>57</v>
      </c>
      <c r="D282" s="37" t="s">
        <v>88</v>
      </c>
      <c r="E282" s="37"/>
      <c r="F282" s="37"/>
      <c r="G282" s="39">
        <f>G283</f>
        <v>8790.8</v>
      </c>
      <c r="H282" s="39">
        <f>H283</f>
        <v>8836.8</v>
      </c>
    </row>
    <row r="283" spans="1:8" ht="78">
      <c r="A283" s="63" t="s">
        <v>651</v>
      </c>
      <c r="B283" s="37" t="s">
        <v>49</v>
      </c>
      <c r="C283" s="37" t="s">
        <v>57</v>
      </c>
      <c r="D283" s="37" t="s">
        <v>88</v>
      </c>
      <c r="E283" s="37" t="s">
        <v>261</v>
      </c>
      <c r="F283" s="37"/>
      <c r="G283" s="39">
        <f>G284+G288+G295+G299</f>
        <v>8790.8</v>
      </c>
      <c r="H283" s="39">
        <f>H284+H288+H295+H299</f>
        <v>8836.8</v>
      </c>
    </row>
    <row r="284" spans="1:8" ht="75">
      <c r="A284" s="12" t="s">
        <v>652</v>
      </c>
      <c r="B284" s="37" t="s">
        <v>49</v>
      </c>
      <c r="C284" s="37" t="s">
        <v>57</v>
      </c>
      <c r="D284" s="37" t="s">
        <v>88</v>
      </c>
      <c r="E284" s="37" t="s">
        <v>262</v>
      </c>
      <c r="F284" s="37"/>
      <c r="G284" s="39">
        <f aca="true" t="shared" si="29" ref="G284:H286">G285</f>
        <v>3500</v>
      </c>
      <c r="H284" s="39">
        <f t="shared" si="29"/>
        <v>3350</v>
      </c>
    </row>
    <row r="285" spans="1:8" ht="60">
      <c r="A285" s="12" t="s">
        <v>653</v>
      </c>
      <c r="B285" s="37" t="s">
        <v>49</v>
      </c>
      <c r="C285" s="37" t="s">
        <v>57</v>
      </c>
      <c r="D285" s="37" t="s">
        <v>88</v>
      </c>
      <c r="E285" s="37" t="s">
        <v>263</v>
      </c>
      <c r="F285" s="37"/>
      <c r="G285" s="39">
        <f t="shared" si="29"/>
        <v>3500</v>
      </c>
      <c r="H285" s="39">
        <f t="shared" si="29"/>
        <v>3350</v>
      </c>
    </row>
    <row r="286" spans="1:8" ht="30">
      <c r="A286" s="40" t="s">
        <v>5</v>
      </c>
      <c r="B286" s="37" t="s">
        <v>49</v>
      </c>
      <c r="C286" s="37" t="s">
        <v>57</v>
      </c>
      <c r="D286" s="37" t="s">
        <v>88</v>
      </c>
      <c r="E286" s="37" t="s">
        <v>263</v>
      </c>
      <c r="F286" s="37" t="s">
        <v>3</v>
      </c>
      <c r="G286" s="39">
        <f t="shared" si="29"/>
        <v>3500</v>
      </c>
      <c r="H286" s="39">
        <f t="shared" si="29"/>
        <v>3350</v>
      </c>
    </row>
    <row r="287" spans="1:8" ht="45">
      <c r="A287" s="40" t="s">
        <v>6</v>
      </c>
      <c r="B287" s="37" t="s">
        <v>49</v>
      </c>
      <c r="C287" s="37" t="s">
        <v>57</v>
      </c>
      <c r="D287" s="37" t="s">
        <v>88</v>
      </c>
      <c r="E287" s="37" t="s">
        <v>263</v>
      </c>
      <c r="F287" s="37" t="s">
        <v>4</v>
      </c>
      <c r="G287" s="39">
        <v>3500</v>
      </c>
      <c r="H287" s="39">
        <v>3350</v>
      </c>
    </row>
    <row r="288" spans="1:8" ht="90">
      <c r="A288" s="12" t="s">
        <v>654</v>
      </c>
      <c r="B288" s="37" t="s">
        <v>49</v>
      </c>
      <c r="C288" s="37" t="s">
        <v>57</v>
      </c>
      <c r="D288" s="37" t="s">
        <v>88</v>
      </c>
      <c r="E288" s="10" t="s">
        <v>264</v>
      </c>
      <c r="F288" s="10"/>
      <c r="G288" s="39">
        <f>G289+G292</f>
        <v>3566.8</v>
      </c>
      <c r="H288" s="39">
        <f>H289+H292</f>
        <v>3646.8</v>
      </c>
    </row>
    <row r="289" spans="1:8" ht="60">
      <c r="A289" s="12" t="s">
        <v>656</v>
      </c>
      <c r="B289" s="37" t="s">
        <v>49</v>
      </c>
      <c r="C289" s="37" t="s">
        <v>57</v>
      </c>
      <c r="D289" s="37" t="s">
        <v>88</v>
      </c>
      <c r="E289" s="10" t="s">
        <v>655</v>
      </c>
      <c r="F289" s="10"/>
      <c r="G289" s="39">
        <f>G290</f>
        <v>2799.4</v>
      </c>
      <c r="H289" s="39">
        <f>H290</f>
        <v>2799.4</v>
      </c>
    </row>
    <row r="290" spans="1:8" ht="30">
      <c r="A290" s="12" t="s">
        <v>5</v>
      </c>
      <c r="B290" s="37" t="s">
        <v>49</v>
      </c>
      <c r="C290" s="37" t="s">
        <v>57</v>
      </c>
      <c r="D290" s="37" t="s">
        <v>88</v>
      </c>
      <c r="E290" s="10" t="s">
        <v>655</v>
      </c>
      <c r="F290" s="10" t="s">
        <v>3</v>
      </c>
      <c r="G290" s="39">
        <f>G291</f>
        <v>2799.4</v>
      </c>
      <c r="H290" s="39">
        <f>H291</f>
        <v>2799.4</v>
      </c>
    </row>
    <row r="291" spans="1:8" ht="45">
      <c r="A291" s="12" t="s">
        <v>6</v>
      </c>
      <c r="B291" s="37" t="s">
        <v>49</v>
      </c>
      <c r="C291" s="37" t="s">
        <v>57</v>
      </c>
      <c r="D291" s="37" t="s">
        <v>88</v>
      </c>
      <c r="E291" s="10" t="s">
        <v>655</v>
      </c>
      <c r="F291" s="10" t="s">
        <v>4</v>
      </c>
      <c r="G291" s="39">
        <f>(2566.1+233.3)</f>
        <v>2799.4</v>
      </c>
      <c r="H291" s="39">
        <f>(2566.1+233.3)</f>
        <v>2799.4</v>
      </c>
    </row>
    <row r="292" spans="1:8" ht="90">
      <c r="A292" s="12" t="s">
        <v>657</v>
      </c>
      <c r="B292" s="37" t="s">
        <v>49</v>
      </c>
      <c r="C292" s="37" t="s">
        <v>57</v>
      </c>
      <c r="D292" s="37" t="s">
        <v>88</v>
      </c>
      <c r="E292" s="10" t="s">
        <v>265</v>
      </c>
      <c r="F292" s="10"/>
      <c r="G292" s="39">
        <f>G293</f>
        <v>767.4000000000001</v>
      </c>
      <c r="H292" s="39">
        <f>H293</f>
        <v>847.4000000000001</v>
      </c>
    </row>
    <row r="293" spans="1:8" ht="30">
      <c r="A293" s="12" t="s">
        <v>5</v>
      </c>
      <c r="B293" s="37" t="s">
        <v>49</v>
      </c>
      <c r="C293" s="37" t="s">
        <v>57</v>
      </c>
      <c r="D293" s="37" t="s">
        <v>88</v>
      </c>
      <c r="E293" s="10" t="s">
        <v>265</v>
      </c>
      <c r="F293" s="10" t="s">
        <v>3</v>
      </c>
      <c r="G293" s="39">
        <f>G294</f>
        <v>767.4000000000001</v>
      </c>
      <c r="H293" s="39">
        <f>H294</f>
        <v>847.4000000000001</v>
      </c>
    </row>
    <row r="294" spans="1:8" ht="45">
      <c r="A294" s="12" t="s">
        <v>6</v>
      </c>
      <c r="B294" s="37" t="s">
        <v>49</v>
      </c>
      <c r="C294" s="37" t="s">
        <v>57</v>
      </c>
      <c r="D294" s="37" t="s">
        <v>88</v>
      </c>
      <c r="E294" s="10" t="s">
        <v>265</v>
      </c>
      <c r="F294" s="10" t="s">
        <v>4</v>
      </c>
      <c r="G294" s="39">
        <f>(342.1+185.3+240)</f>
        <v>767.4000000000001</v>
      </c>
      <c r="H294" s="39">
        <f>+(542.1+185.3+120)</f>
        <v>847.4000000000001</v>
      </c>
    </row>
    <row r="295" spans="1:8" ht="90">
      <c r="A295" s="12" t="s">
        <v>658</v>
      </c>
      <c r="B295" s="37" t="s">
        <v>49</v>
      </c>
      <c r="C295" s="37" t="s">
        <v>57</v>
      </c>
      <c r="D295" s="37" t="s">
        <v>88</v>
      </c>
      <c r="E295" s="10" t="s">
        <v>266</v>
      </c>
      <c r="F295" s="10"/>
      <c r="G295" s="39">
        <f aca="true" t="shared" si="30" ref="G295:H297">G296</f>
        <v>1144</v>
      </c>
      <c r="H295" s="39">
        <f t="shared" si="30"/>
        <v>1240</v>
      </c>
    </row>
    <row r="296" spans="1:8" ht="45">
      <c r="A296" s="6" t="s">
        <v>268</v>
      </c>
      <c r="B296" s="37" t="s">
        <v>49</v>
      </c>
      <c r="C296" s="37" t="s">
        <v>57</v>
      </c>
      <c r="D296" s="37" t="s">
        <v>88</v>
      </c>
      <c r="E296" s="10" t="s">
        <v>267</v>
      </c>
      <c r="F296" s="10"/>
      <c r="G296" s="39">
        <f t="shared" si="30"/>
        <v>1144</v>
      </c>
      <c r="H296" s="39">
        <f t="shared" si="30"/>
        <v>1240</v>
      </c>
    </row>
    <row r="297" spans="1:8" ht="30">
      <c r="A297" s="12" t="s">
        <v>5</v>
      </c>
      <c r="B297" s="37" t="s">
        <v>49</v>
      </c>
      <c r="C297" s="37" t="s">
        <v>57</v>
      </c>
      <c r="D297" s="37" t="s">
        <v>88</v>
      </c>
      <c r="E297" s="10" t="s">
        <v>267</v>
      </c>
      <c r="F297" s="10" t="s">
        <v>3</v>
      </c>
      <c r="G297" s="39">
        <f t="shared" si="30"/>
        <v>1144</v>
      </c>
      <c r="H297" s="39">
        <f t="shared" si="30"/>
        <v>1240</v>
      </c>
    </row>
    <row r="298" spans="1:8" ht="45">
      <c r="A298" s="12" t="s">
        <v>6</v>
      </c>
      <c r="B298" s="37" t="s">
        <v>49</v>
      </c>
      <c r="C298" s="37" t="s">
        <v>57</v>
      </c>
      <c r="D298" s="37" t="s">
        <v>88</v>
      </c>
      <c r="E298" s="10" t="s">
        <v>267</v>
      </c>
      <c r="F298" s="10" t="s">
        <v>4</v>
      </c>
      <c r="G298" s="39">
        <v>1144</v>
      </c>
      <c r="H298" s="39">
        <v>1240</v>
      </c>
    </row>
    <row r="299" spans="1:8" ht="90">
      <c r="A299" s="12" t="s">
        <v>659</v>
      </c>
      <c r="B299" s="37" t="s">
        <v>49</v>
      </c>
      <c r="C299" s="37" t="s">
        <v>57</v>
      </c>
      <c r="D299" s="37" t="s">
        <v>88</v>
      </c>
      <c r="E299" s="10" t="s">
        <v>269</v>
      </c>
      <c r="F299" s="37"/>
      <c r="G299" s="39">
        <f aca="true" t="shared" si="31" ref="G299:H301">G300</f>
        <v>580</v>
      </c>
      <c r="H299" s="39">
        <f t="shared" si="31"/>
        <v>600</v>
      </c>
    </row>
    <row r="300" spans="1:8" ht="60">
      <c r="A300" s="44" t="s">
        <v>287</v>
      </c>
      <c r="B300" s="37" t="s">
        <v>49</v>
      </c>
      <c r="C300" s="37" t="s">
        <v>57</v>
      </c>
      <c r="D300" s="37" t="s">
        <v>88</v>
      </c>
      <c r="E300" s="10" t="s">
        <v>660</v>
      </c>
      <c r="F300" s="37"/>
      <c r="G300" s="39">
        <f t="shared" si="31"/>
        <v>580</v>
      </c>
      <c r="H300" s="39">
        <f t="shared" si="31"/>
        <v>600</v>
      </c>
    </row>
    <row r="301" spans="1:8" ht="30">
      <c r="A301" s="40" t="s">
        <v>5</v>
      </c>
      <c r="B301" s="37" t="s">
        <v>49</v>
      </c>
      <c r="C301" s="37" t="s">
        <v>57</v>
      </c>
      <c r="D301" s="37" t="s">
        <v>88</v>
      </c>
      <c r="E301" s="10" t="s">
        <v>660</v>
      </c>
      <c r="F301" s="37" t="s">
        <v>3</v>
      </c>
      <c r="G301" s="39">
        <f t="shared" si="31"/>
        <v>580</v>
      </c>
      <c r="H301" s="39">
        <f t="shared" si="31"/>
        <v>600</v>
      </c>
    </row>
    <row r="302" spans="1:8" ht="45">
      <c r="A302" s="40" t="s">
        <v>6</v>
      </c>
      <c r="B302" s="37" t="s">
        <v>49</v>
      </c>
      <c r="C302" s="37" t="s">
        <v>57</v>
      </c>
      <c r="D302" s="37" t="s">
        <v>88</v>
      </c>
      <c r="E302" s="10" t="s">
        <v>660</v>
      </c>
      <c r="F302" s="37" t="s">
        <v>4</v>
      </c>
      <c r="G302" s="39">
        <f>(125+115+90+250)</f>
        <v>580</v>
      </c>
      <c r="H302" s="39">
        <f>(135+125+90+250)</f>
        <v>600</v>
      </c>
    </row>
    <row r="303" spans="1:8" ht="30">
      <c r="A303" s="36" t="s">
        <v>76</v>
      </c>
      <c r="B303" s="37" t="s">
        <v>49</v>
      </c>
      <c r="C303" s="37" t="s">
        <v>57</v>
      </c>
      <c r="D303" s="37" t="s">
        <v>63</v>
      </c>
      <c r="E303" s="37"/>
      <c r="F303" s="37"/>
      <c r="G303" s="39">
        <f>G304+G349+G328</f>
        <v>23850.000000000004</v>
      </c>
      <c r="H303" s="39">
        <f>H304+H349+H328</f>
        <v>22500.000000000004</v>
      </c>
    </row>
    <row r="304" spans="1:8" ht="62.25">
      <c r="A304" s="20" t="s">
        <v>560</v>
      </c>
      <c r="B304" s="37" t="s">
        <v>49</v>
      </c>
      <c r="C304" s="37" t="s">
        <v>57</v>
      </c>
      <c r="D304" s="37" t="s">
        <v>63</v>
      </c>
      <c r="E304" s="37" t="s">
        <v>200</v>
      </c>
      <c r="F304" s="37"/>
      <c r="G304" s="39">
        <f>G305+G319</f>
        <v>19500.000000000004</v>
      </c>
      <c r="H304" s="39">
        <f>H305+H319</f>
        <v>19500.000000000004</v>
      </c>
    </row>
    <row r="305" spans="1:8" ht="30">
      <c r="A305" s="36" t="s">
        <v>118</v>
      </c>
      <c r="B305" s="37" t="s">
        <v>49</v>
      </c>
      <c r="C305" s="37" t="s">
        <v>57</v>
      </c>
      <c r="D305" s="37" t="s">
        <v>63</v>
      </c>
      <c r="E305" s="37" t="s">
        <v>201</v>
      </c>
      <c r="F305" s="37"/>
      <c r="G305" s="39">
        <f>G306</f>
        <v>2550</v>
      </c>
      <c r="H305" s="39">
        <f>H306</f>
        <v>2550</v>
      </c>
    </row>
    <row r="306" spans="1:8" ht="45">
      <c r="A306" s="13" t="s">
        <v>561</v>
      </c>
      <c r="B306" s="37" t="s">
        <v>49</v>
      </c>
      <c r="C306" s="37" t="s">
        <v>57</v>
      </c>
      <c r="D306" s="37" t="s">
        <v>63</v>
      </c>
      <c r="E306" s="37" t="s">
        <v>202</v>
      </c>
      <c r="F306" s="37"/>
      <c r="G306" s="39">
        <f>G316+G310+G307+G313</f>
        <v>2550</v>
      </c>
      <c r="H306" s="39">
        <f>H316+H310+H307+H313</f>
        <v>2550</v>
      </c>
    </row>
    <row r="307" spans="1:8" ht="297.75" customHeight="1">
      <c r="A307" s="40" t="s">
        <v>710</v>
      </c>
      <c r="B307" s="37" t="s">
        <v>49</v>
      </c>
      <c r="C307" s="37" t="s">
        <v>57</v>
      </c>
      <c r="D307" s="37" t="s">
        <v>63</v>
      </c>
      <c r="E307" s="37" t="s">
        <v>350</v>
      </c>
      <c r="F307" s="37"/>
      <c r="G307" s="39">
        <f>G308</f>
        <v>350</v>
      </c>
      <c r="H307" s="39">
        <f>H308</f>
        <v>350</v>
      </c>
    </row>
    <row r="308" spans="1:8" ht="15">
      <c r="A308" s="40" t="s">
        <v>13</v>
      </c>
      <c r="B308" s="37" t="s">
        <v>49</v>
      </c>
      <c r="C308" s="37" t="s">
        <v>57</v>
      </c>
      <c r="D308" s="37" t="s">
        <v>63</v>
      </c>
      <c r="E308" s="37" t="s">
        <v>350</v>
      </c>
      <c r="F308" s="37" t="s">
        <v>11</v>
      </c>
      <c r="G308" s="39">
        <f>G309</f>
        <v>350</v>
      </c>
      <c r="H308" s="39">
        <f>H309</f>
        <v>350</v>
      </c>
    </row>
    <row r="309" spans="1:8" ht="45">
      <c r="A309" s="40" t="s">
        <v>137</v>
      </c>
      <c r="B309" s="37" t="s">
        <v>49</v>
      </c>
      <c r="C309" s="37" t="s">
        <v>57</v>
      </c>
      <c r="D309" s="37" t="s">
        <v>63</v>
      </c>
      <c r="E309" s="37" t="s">
        <v>350</v>
      </c>
      <c r="F309" s="37" t="s">
        <v>136</v>
      </c>
      <c r="G309" s="39">
        <v>350</v>
      </c>
      <c r="H309" s="39">
        <v>350</v>
      </c>
    </row>
    <row r="310" spans="1:8" ht="30">
      <c r="A310" s="40" t="s">
        <v>349</v>
      </c>
      <c r="B310" s="37" t="s">
        <v>49</v>
      </c>
      <c r="C310" s="37" t="s">
        <v>57</v>
      </c>
      <c r="D310" s="37" t="s">
        <v>63</v>
      </c>
      <c r="E310" s="37" t="s">
        <v>341</v>
      </c>
      <c r="F310" s="37"/>
      <c r="G310" s="39">
        <f>G311</f>
        <v>300</v>
      </c>
      <c r="H310" s="39">
        <f>H311</f>
        <v>0</v>
      </c>
    </row>
    <row r="311" spans="1:8" ht="15">
      <c r="A311" s="40" t="s">
        <v>13</v>
      </c>
      <c r="B311" s="37" t="s">
        <v>49</v>
      </c>
      <c r="C311" s="37" t="s">
        <v>57</v>
      </c>
      <c r="D311" s="37" t="s">
        <v>63</v>
      </c>
      <c r="E311" s="37" t="s">
        <v>341</v>
      </c>
      <c r="F311" s="37" t="s">
        <v>11</v>
      </c>
      <c r="G311" s="39">
        <f>G312</f>
        <v>300</v>
      </c>
      <c r="H311" s="39">
        <f>H312</f>
        <v>0</v>
      </c>
    </row>
    <row r="312" spans="1:8" ht="45">
      <c r="A312" s="40" t="s">
        <v>137</v>
      </c>
      <c r="B312" s="37" t="s">
        <v>49</v>
      </c>
      <c r="C312" s="37" t="s">
        <v>57</v>
      </c>
      <c r="D312" s="37" t="s">
        <v>63</v>
      </c>
      <c r="E312" s="37" t="s">
        <v>341</v>
      </c>
      <c r="F312" s="37" t="s">
        <v>136</v>
      </c>
      <c r="G312" s="39">
        <v>300</v>
      </c>
      <c r="H312" s="39">
        <v>0</v>
      </c>
    </row>
    <row r="313" spans="1:8" ht="90">
      <c r="A313" s="40" t="s">
        <v>563</v>
      </c>
      <c r="B313" s="37" t="s">
        <v>49</v>
      </c>
      <c r="C313" s="37" t="s">
        <v>57</v>
      </c>
      <c r="D313" s="37" t="s">
        <v>63</v>
      </c>
      <c r="E313" s="37" t="s">
        <v>564</v>
      </c>
      <c r="F313" s="37"/>
      <c r="G313" s="39">
        <f>G314</f>
        <v>0</v>
      </c>
      <c r="H313" s="39">
        <f>H314</f>
        <v>600</v>
      </c>
    </row>
    <row r="314" spans="1:8" ht="15">
      <c r="A314" s="40" t="s">
        <v>13</v>
      </c>
      <c r="B314" s="37" t="s">
        <v>49</v>
      </c>
      <c r="C314" s="37" t="s">
        <v>57</v>
      </c>
      <c r="D314" s="37" t="s">
        <v>63</v>
      </c>
      <c r="E314" s="37" t="s">
        <v>564</v>
      </c>
      <c r="F314" s="37" t="s">
        <v>11</v>
      </c>
      <c r="G314" s="39">
        <f>G315</f>
        <v>0</v>
      </c>
      <c r="H314" s="39">
        <f>H315</f>
        <v>600</v>
      </c>
    </row>
    <row r="315" spans="1:8" ht="45">
      <c r="A315" s="40" t="s">
        <v>137</v>
      </c>
      <c r="B315" s="37" t="s">
        <v>49</v>
      </c>
      <c r="C315" s="37" t="s">
        <v>57</v>
      </c>
      <c r="D315" s="37" t="s">
        <v>63</v>
      </c>
      <c r="E315" s="37" t="s">
        <v>564</v>
      </c>
      <c r="F315" s="37" t="s">
        <v>136</v>
      </c>
      <c r="G315" s="39">
        <v>0</v>
      </c>
      <c r="H315" s="39">
        <v>600</v>
      </c>
    </row>
    <row r="316" spans="1:8" ht="90">
      <c r="A316" s="40" t="s">
        <v>562</v>
      </c>
      <c r="B316" s="37" t="s">
        <v>49</v>
      </c>
      <c r="C316" s="37" t="s">
        <v>57</v>
      </c>
      <c r="D316" s="37" t="s">
        <v>63</v>
      </c>
      <c r="E316" s="37" t="s">
        <v>204</v>
      </c>
      <c r="F316" s="37"/>
      <c r="G316" s="39">
        <f>G317</f>
        <v>1900</v>
      </c>
      <c r="H316" s="39">
        <f>H317</f>
        <v>1600</v>
      </c>
    </row>
    <row r="317" spans="1:8" ht="15">
      <c r="A317" s="40" t="s">
        <v>13</v>
      </c>
      <c r="B317" s="37" t="s">
        <v>49</v>
      </c>
      <c r="C317" s="37" t="s">
        <v>57</v>
      </c>
      <c r="D317" s="37" t="s">
        <v>63</v>
      </c>
      <c r="E317" s="37" t="s">
        <v>204</v>
      </c>
      <c r="F317" s="37" t="s">
        <v>11</v>
      </c>
      <c r="G317" s="39">
        <f>G318</f>
        <v>1900</v>
      </c>
      <c r="H317" s="39">
        <f>H318</f>
        <v>1600</v>
      </c>
    </row>
    <row r="318" spans="1:8" ht="45">
      <c r="A318" s="40" t="s">
        <v>137</v>
      </c>
      <c r="B318" s="37" t="s">
        <v>49</v>
      </c>
      <c r="C318" s="37" t="s">
        <v>57</v>
      </c>
      <c r="D318" s="37" t="s">
        <v>63</v>
      </c>
      <c r="E318" s="37" t="s">
        <v>204</v>
      </c>
      <c r="F318" s="37" t="s">
        <v>136</v>
      </c>
      <c r="G318" s="39">
        <v>1900</v>
      </c>
      <c r="H318" s="39">
        <v>1600</v>
      </c>
    </row>
    <row r="319" spans="1:8" ht="15">
      <c r="A319" s="36" t="s">
        <v>339</v>
      </c>
      <c r="B319" s="37" t="s">
        <v>49</v>
      </c>
      <c r="C319" s="37" t="s">
        <v>57</v>
      </c>
      <c r="D319" s="37" t="s">
        <v>63</v>
      </c>
      <c r="E319" s="37" t="s">
        <v>340</v>
      </c>
      <c r="F319" s="37"/>
      <c r="G319" s="39">
        <f>G320</f>
        <v>16950.000000000004</v>
      </c>
      <c r="H319" s="39">
        <f>H320</f>
        <v>16950.000000000004</v>
      </c>
    </row>
    <row r="320" spans="1:12" ht="45">
      <c r="A320" s="36" t="s">
        <v>570</v>
      </c>
      <c r="B320" s="37" t="s">
        <v>49</v>
      </c>
      <c r="C320" s="37" t="s">
        <v>57</v>
      </c>
      <c r="D320" s="37" t="s">
        <v>63</v>
      </c>
      <c r="E320" s="37" t="s">
        <v>691</v>
      </c>
      <c r="F320" s="37"/>
      <c r="G320" s="39">
        <f>G321</f>
        <v>16950.000000000004</v>
      </c>
      <c r="H320" s="39">
        <f>H321</f>
        <v>16950.000000000004</v>
      </c>
      <c r="I320" s="53"/>
      <c r="J320" s="53"/>
      <c r="K320" s="53"/>
      <c r="L320" s="53"/>
    </row>
    <row r="321" spans="1:8" ht="45">
      <c r="A321" s="41" t="s">
        <v>240</v>
      </c>
      <c r="B321" s="37" t="s">
        <v>49</v>
      </c>
      <c r="C321" s="37" t="s">
        <v>57</v>
      </c>
      <c r="D321" s="37" t="s">
        <v>63</v>
      </c>
      <c r="E321" s="10" t="s">
        <v>626</v>
      </c>
      <c r="F321" s="37"/>
      <c r="G321" s="39">
        <f>G322+G324+G326</f>
        <v>16950.000000000004</v>
      </c>
      <c r="H321" s="39">
        <f>H322+H324+H326</f>
        <v>16950.000000000004</v>
      </c>
    </row>
    <row r="322" spans="1:8" ht="75">
      <c r="A322" s="41" t="s">
        <v>0</v>
      </c>
      <c r="B322" s="37" t="s">
        <v>49</v>
      </c>
      <c r="C322" s="37" t="s">
        <v>57</v>
      </c>
      <c r="D322" s="37" t="s">
        <v>63</v>
      </c>
      <c r="E322" s="10" t="s">
        <v>626</v>
      </c>
      <c r="F322" s="37">
        <v>100</v>
      </c>
      <c r="G322" s="39">
        <f>G323</f>
        <v>15633.7</v>
      </c>
      <c r="H322" s="39">
        <f>H323</f>
        <v>15633.7</v>
      </c>
    </row>
    <row r="323" spans="1:11" ht="30">
      <c r="A323" s="41" t="s">
        <v>22</v>
      </c>
      <c r="B323" s="37" t="s">
        <v>49</v>
      </c>
      <c r="C323" s="37" t="s">
        <v>57</v>
      </c>
      <c r="D323" s="37" t="s">
        <v>63</v>
      </c>
      <c r="E323" s="10" t="s">
        <v>626</v>
      </c>
      <c r="F323" s="37">
        <v>110</v>
      </c>
      <c r="G323" s="39">
        <v>15633.7</v>
      </c>
      <c r="H323" s="39">
        <v>15633.7</v>
      </c>
      <c r="I323" s="53"/>
      <c r="J323" s="53"/>
      <c r="K323" s="53"/>
    </row>
    <row r="324" spans="1:8" ht="30">
      <c r="A324" s="41" t="s">
        <v>5</v>
      </c>
      <c r="B324" s="37" t="s">
        <v>49</v>
      </c>
      <c r="C324" s="37" t="s">
        <v>57</v>
      </c>
      <c r="D324" s="37" t="s">
        <v>63</v>
      </c>
      <c r="E324" s="10" t="s">
        <v>626</v>
      </c>
      <c r="F324" s="37">
        <v>200</v>
      </c>
      <c r="G324" s="39">
        <f>G325</f>
        <v>1253.9</v>
      </c>
      <c r="H324" s="39">
        <f>H325</f>
        <v>1253.9</v>
      </c>
    </row>
    <row r="325" spans="1:8" ht="45">
      <c r="A325" s="41" t="s">
        <v>6</v>
      </c>
      <c r="B325" s="37" t="s">
        <v>49</v>
      </c>
      <c r="C325" s="37" t="s">
        <v>57</v>
      </c>
      <c r="D325" s="37" t="s">
        <v>63</v>
      </c>
      <c r="E325" s="10" t="s">
        <v>626</v>
      </c>
      <c r="F325" s="37">
        <v>240</v>
      </c>
      <c r="G325" s="39">
        <v>1253.9</v>
      </c>
      <c r="H325" s="39">
        <v>1253.9</v>
      </c>
    </row>
    <row r="326" spans="1:8" ht="15">
      <c r="A326" s="41" t="s">
        <v>13</v>
      </c>
      <c r="B326" s="37" t="s">
        <v>49</v>
      </c>
      <c r="C326" s="37" t="s">
        <v>57</v>
      </c>
      <c r="D326" s="37" t="s">
        <v>63</v>
      </c>
      <c r="E326" s="10" t="s">
        <v>626</v>
      </c>
      <c r="F326" s="37">
        <v>800</v>
      </c>
      <c r="G326" s="39">
        <f>G327</f>
        <v>62.4</v>
      </c>
      <c r="H326" s="39">
        <f>H327</f>
        <v>62.4</v>
      </c>
    </row>
    <row r="327" spans="1:8" ht="15">
      <c r="A327" s="41" t="s">
        <v>14</v>
      </c>
      <c r="B327" s="37" t="s">
        <v>49</v>
      </c>
      <c r="C327" s="37" t="s">
        <v>57</v>
      </c>
      <c r="D327" s="37" t="s">
        <v>63</v>
      </c>
      <c r="E327" s="10" t="s">
        <v>626</v>
      </c>
      <c r="F327" s="37">
        <v>850</v>
      </c>
      <c r="G327" s="39">
        <v>62.4</v>
      </c>
      <c r="H327" s="39">
        <v>62.4</v>
      </c>
    </row>
    <row r="328" spans="1:8" ht="78">
      <c r="A328" s="20" t="s">
        <v>684</v>
      </c>
      <c r="B328" s="37" t="s">
        <v>49</v>
      </c>
      <c r="C328" s="37" t="s">
        <v>57</v>
      </c>
      <c r="D328" s="37" t="s">
        <v>63</v>
      </c>
      <c r="E328" s="37" t="s">
        <v>346</v>
      </c>
      <c r="F328" s="37"/>
      <c r="G328" s="39">
        <f>G329+G336</f>
        <v>4150</v>
      </c>
      <c r="H328" s="39">
        <f>H329+H336</f>
        <v>2800</v>
      </c>
    </row>
    <row r="329" spans="1:9" ht="120">
      <c r="A329" s="13" t="s">
        <v>694</v>
      </c>
      <c r="B329" s="10" t="s">
        <v>49</v>
      </c>
      <c r="C329" s="10" t="s">
        <v>57</v>
      </c>
      <c r="D329" s="10" t="s">
        <v>63</v>
      </c>
      <c r="E329" s="10" t="s">
        <v>685</v>
      </c>
      <c r="F329" s="10"/>
      <c r="G329" s="11">
        <f>G330+G333</f>
        <v>800</v>
      </c>
      <c r="H329" s="11">
        <f>H330+H333</f>
        <v>400</v>
      </c>
      <c r="I329" s="53"/>
    </row>
    <row r="330" spans="1:8" ht="45">
      <c r="A330" s="13" t="s">
        <v>686</v>
      </c>
      <c r="B330" s="10" t="s">
        <v>49</v>
      </c>
      <c r="C330" s="10" t="s">
        <v>57</v>
      </c>
      <c r="D330" s="10" t="s">
        <v>63</v>
      </c>
      <c r="E330" s="10" t="s">
        <v>687</v>
      </c>
      <c r="F330" s="10"/>
      <c r="G330" s="11">
        <f>G331</f>
        <v>400</v>
      </c>
      <c r="H330" s="11">
        <f>H331</f>
        <v>400</v>
      </c>
    </row>
    <row r="331" spans="1:8" ht="30">
      <c r="A331" s="40" t="s">
        <v>5</v>
      </c>
      <c r="B331" s="10" t="s">
        <v>49</v>
      </c>
      <c r="C331" s="10" t="s">
        <v>57</v>
      </c>
      <c r="D331" s="10" t="s">
        <v>63</v>
      </c>
      <c r="E331" s="10" t="s">
        <v>687</v>
      </c>
      <c r="F331" s="10" t="s">
        <v>3</v>
      </c>
      <c r="G331" s="11">
        <f>G332</f>
        <v>400</v>
      </c>
      <c r="H331" s="11">
        <f>H332</f>
        <v>400</v>
      </c>
    </row>
    <row r="332" spans="1:8" ht="45">
      <c r="A332" s="40" t="s">
        <v>6</v>
      </c>
      <c r="B332" s="10" t="s">
        <v>49</v>
      </c>
      <c r="C332" s="10" t="s">
        <v>57</v>
      </c>
      <c r="D332" s="10" t="s">
        <v>63</v>
      </c>
      <c r="E332" s="10" t="s">
        <v>687</v>
      </c>
      <c r="F332" s="10" t="s">
        <v>4</v>
      </c>
      <c r="G332" s="11">
        <v>400</v>
      </c>
      <c r="H332" s="11">
        <v>400</v>
      </c>
    </row>
    <row r="333" spans="1:8" ht="90">
      <c r="A333" s="13" t="s">
        <v>695</v>
      </c>
      <c r="B333" s="10" t="s">
        <v>49</v>
      </c>
      <c r="C333" s="10" t="s">
        <v>57</v>
      </c>
      <c r="D333" s="10" t="s">
        <v>63</v>
      </c>
      <c r="E333" s="10" t="s">
        <v>696</v>
      </c>
      <c r="F333" s="10"/>
      <c r="G333" s="11">
        <f>G334</f>
        <v>400</v>
      </c>
      <c r="H333" s="11">
        <f>H334</f>
        <v>0</v>
      </c>
    </row>
    <row r="334" spans="1:8" ht="30">
      <c r="A334" s="40" t="s">
        <v>5</v>
      </c>
      <c r="B334" s="10" t="s">
        <v>49</v>
      </c>
      <c r="C334" s="10" t="s">
        <v>57</v>
      </c>
      <c r="D334" s="10" t="s">
        <v>63</v>
      </c>
      <c r="E334" s="10" t="s">
        <v>696</v>
      </c>
      <c r="F334" s="10" t="s">
        <v>3</v>
      </c>
      <c r="G334" s="11">
        <f>G335</f>
        <v>400</v>
      </c>
      <c r="H334" s="11">
        <f>H335</f>
        <v>0</v>
      </c>
    </row>
    <row r="335" spans="1:8" ht="45">
      <c r="A335" s="40" t="s">
        <v>6</v>
      </c>
      <c r="B335" s="10" t="s">
        <v>49</v>
      </c>
      <c r="C335" s="10" t="s">
        <v>57</v>
      </c>
      <c r="D335" s="10" t="s">
        <v>63</v>
      </c>
      <c r="E335" s="10" t="s">
        <v>696</v>
      </c>
      <c r="F335" s="10" t="s">
        <v>4</v>
      </c>
      <c r="G335" s="11">
        <v>400</v>
      </c>
      <c r="H335" s="11">
        <v>0</v>
      </c>
    </row>
    <row r="336" spans="1:8" ht="75">
      <c r="A336" s="13" t="s">
        <v>697</v>
      </c>
      <c r="B336" s="10" t="s">
        <v>49</v>
      </c>
      <c r="C336" s="10" t="s">
        <v>57</v>
      </c>
      <c r="D336" s="10" t="s">
        <v>63</v>
      </c>
      <c r="E336" s="10" t="s">
        <v>347</v>
      </c>
      <c r="F336" s="10"/>
      <c r="G336" s="11">
        <f>G337+G340+G343+G346</f>
        <v>3350</v>
      </c>
      <c r="H336" s="11">
        <f>H337+H340+H343+H346</f>
        <v>2400</v>
      </c>
    </row>
    <row r="337" spans="1:8" ht="45">
      <c r="A337" s="13" t="s">
        <v>698</v>
      </c>
      <c r="B337" s="10" t="s">
        <v>49</v>
      </c>
      <c r="C337" s="10" t="s">
        <v>57</v>
      </c>
      <c r="D337" s="10" t="s">
        <v>63</v>
      </c>
      <c r="E337" s="10" t="s">
        <v>699</v>
      </c>
      <c r="F337" s="10"/>
      <c r="G337" s="11">
        <f>G338</f>
        <v>600</v>
      </c>
      <c r="H337" s="11">
        <f>H338</f>
        <v>600</v>
      </c>
    </row>
    <row r="338" spans="1:8" ht="30">
      <c r="A338" s="40" t="s">
        <v>5</v>
      </c>
      <c r="B338" s="10" t="s">
        <v>49</v>
      </c>
      <c r="C338" s="10" t="s">
        <v>57</v>
      </c>
      <c r="D338" s="10" t="s">
        <v>63</v>
      </c>
      <c r="E338" s="10" t="s">
        <v>699</v>
      </c>
      <c r="F338" s="10" t="s">
        <v>3</v>
      </c>
      <c r="G338" s="11">
        <f>G339</f>
        <v>600</v>
      </c>
      <c r="H338" s="11">
        <f>H339</f>
        <v>600</v>
      </c>
    </row>
    <row r="339" spans="1:8" ht="45">
      <c r="A339" s="40" t="s">
        <v>6</v>
      </c>
      <c r="B339" s="10" t="s">
        <v>49</v>
      </c>
      <c r="C339" s="10" t="s">
        <v>57</v>
      </c>
      <c r="D339" s="10" t="s">
        <v>63</v>
      </c>
      <c r="E339" s="10" t="s">
        <v>699</v>
      </c>
      <c r="F339" s="10" t="s">
        <v>4</v>
      </c>
      <c r="G339" s="11">
        <v>600</v>
      </c>
      <c r="H339" s="11">
        <v>600</v>
      </c>
    </row>
    <row r="340" spans="1:8" ht="30">
      <c r="A340" s="12" t="s">
        <v>704</v>
      </c>
      <c r="B340" s="10" t="s">
        <v>49</v>
      </c>
      <c r="C340" s="10" t="s">
        <v>57</v>
      </c>
      <c r="D340" s="10" t="s">
        <v>63</v>
      </c>
      <c r="E340" s="10" t="s">
        <v>700</v>
      </c>
      <c r="F340" s="10"/>
      <c r="G340" s="11">
        <f>G341</f>
        <v>650</v>
      </c>
      <c r="H340" s="11">
        <f>H341</f>
        <v>300</v>
      </c>
    </row>
    <row r="341" spans="1:8" ht="30">
      <c r="A341" s="40" t="s">
        <v>5</v>
      </c>
      <c r="B341" s="10" t="s">
        <v>49</v>
      </c>
      <c r="C341" s="10" t="s">
        <v>57</v>
      </c>
      <c r="D341" s="10" t="s">
        <v>63</v>
      </c>
      <c r="E341" s="10" t="s">
        <v>700</v>
      </c>
      <c r="F341" s="10" t="s">
        <v>3</v>
      </c>
      <c r="G341" s="11">
        <f>G342</f>
        <v>650</v>
      </c>
      <c r="H341" s="11">
        <f>H342</f>
        <v>300</v>
      </c>
    </row>
    <row r="342" spans="1:8" ht="45">
      <c r="A342" s="40" t="s">
        <v>6</v>
      </c>
      <c r="B342" s="10" t="s">
        <v>49</v>
      </c>
      <c r="C342" s="10" t="s">
        <v>57</v>
      </c>
      <c r="D342" s="10" t="s">
        <v>63</v>
      </c>
      <c r="E342" s="10" t="s">
        <v>700</v>
      </c>
      <c r="F342" s="10" t="s">
        <v>4</v>
      </c>
      <c r="G342" s="11">
        <v>650</v>
      </c>
      <c r="H342" s="11">
        <v>300</v>
      </c>
    </row>
    <row r="343" spans="1:8" ht="60">
      <c r="A343" s="13" t="s">
        <v>701</v>
      </c>
      <c r="B343" s="10" t="s">
        <v>49</v>
      </c>
      <c r="C343" s="10" t="s">
        <v>57</v>
      </c>
      <c r="D343" s="10" t="s">
        <v>63</v>
      </c>
      <c r="E343" s="10" t="s">
        <v>702</v>
      </c>
      <c r="F343" s="10"/>
      <c r="G343" s="11">
        <f>G344</f>
        <v>600</v>
      </c>
      <c r="H343" s="11">
        <f>H344</f>
        <v>0</v>
      </c>
    </row>
    <row r="344" spans="1:8" ht="30">
      <c r="A344" s="40" t="s">
        <v>5</v>
      </c>
      <c r="B344" s="10" t="s">
        <v>49</v>
      </c>
      <c r="C344" s="10" t="s">
        <v>57</v>
      </c>
      <c r="D344" s="10" t="s">
        <v>63</v>
      </c>
      <c r="E344" s="10" t="s">
        <v>702</v>
      </c>
      <c r="F344" s="10" t="s">
        <v>3</v>
      </c>
      <c r="G344" s="11">
        <f>G345</f>
        <v>600</v>
      </c>
      <c r="H344" s="11">
        <f>H345</f>
        <v>0</v>
      </c>
    </row>
    <row r="345" spans="1:8" ht="45">
      <c r="A345" s="40" t="s">
        <v>6</v>
      </c>
      <c r="B345" s="10" t="s">
        <v>49</v>
      </c>
      <c r="C345" s="10" t="s">
        <v>57</v>
      </c>
      <c r="D345" s="10" t="s">
        <v>63</v>
      </c>
      <c r="E345" s="10" t="s">
        <v>702</v>
      </c>
      <c r="F345" s="10" t="s">
        <v>4</v>
      </c>
      <c r="G345" s="11">
        <v>600</v>
      </c>
      <c r="H345" s="11">
        <v>0</v>
      </c>
    </row>
    <row r="346" spans="1:8" ht="15">
      <c r="A346" s="13" t="s">
        <v>703</v>
      </c>
      <c r="B346" s="10" t="s">
        <v>49</v>
      </c>
      <c r="C346" s="10" t="s">
        <v>57</v>
      </c>
      <c r="D346" s="10" t="s">
        <v>63</v>
      </c>
      <c r="E346" s="10" t="s">
        <v>348</v>
      </c>
      <c r="F346" s="10"/>
      <c r="G346" s="11">
        <f>G347</f>
        <v>1500</v>
      </c>
      <c r="H346" s="11">
        <f>H347</f>
        <v>1500</v>
      </c>
    </row>
    <row r="347" spans="1:8" ht="30">
      <c r="A347" s="40" t="s">
        <v>5</v>
      </c>
      <c r="B347" s="10" t="s">
        <v>49</v>
      </c>
      <c r="C347" s="10" t="s">
        <v>57</v>
      </c>
      <c r="D347" s="10" t="s">
        <v>63</v>
      </c>
      <c r="E347" s="10" t="s">
        <v>348</v>
      </c>
      <c r="F347" s="10" t="s">
        <v>3</v>
      </c>
      <c r="G347" s="11">
        <f>G348</f>
        <v>1500</v>
      </c>
      <c r="H347" s="11">
        <f>H348</f>
        <v>1500</v>
      </c>
    </row>
    <row r="348" spans="1:8" ht="45">
      <c r="A348" s="40" t="s">
        <v>6</v>
      </c>
      <c r="B348" s="10" t="s">
        <v>49</v>
      </c>
      <c r="C348" s="10" t="s">
        <v>57</v>
      </c>
      <c r="D348" s="10" t="s">
        <v>63</v>
      </c>
      <c r="E348" s="10" t="s">
        <v>348</v>
      </c>
      <c r="F348" s="10" t="s">
        <v>4</v>
      </c>
      <c r="G348" s="11">
        <v>1500</v>
      </c>
      <c r="H348" s="11">
        <v>1500</v>
      </c>
    </row>
    <row r="349" spans="1:8" ht="30">
      <c r="A349" s="36" t="s">
        <v>377</v>
      </c>
      <c r="B349" s="37" t="s">
        <v>49</v>
      </c>
      <c r="C349" s="37" t="s">
        <v>57</v>
      </c>
      <c r="D349" s="37" t="s">
        <v>63</v>
      </c>
      <c r="E349" s="37" t="s">
        <v>168</v>
      </c>
      <c r="F349" s="37"/>
      <c r="G349" s="39">
        <f aca="true" t="shared" si="32" ref="G349:H351">G350</f>
        <v>200</v>
      </c>
      <c r="H349" s="39">
        <f t="shared" si="32"/>
        <v>200</v>
      </c>
    </row>
    <row r="350" spans="1:8" ht="75">
      <c r="A350" s="36" t="s">
        <v>291</v>
      </c>
      <c r="B350" s="37" t="s">
        <v>49</v>
      </c>
      <c r="C350" s="37" t="s">
        <v>57</v>
      </c>
      <c r="D350" s="37" t="s">
        <v>63</v>
      </c>
      <c r="E350" s="37" t="s">
        <v>292</v>
      </c>
      <c r="F350" s="37"/>
      <c r="G350" s="39">
        <f t="shared" si="32"/>
        <v>200</v>
      </c>
      <c r="H350" s="39">
        <f t="shared" si="32"/>
        <v>200</v>
      </c>
    </row>
    <row r="351" spans="1:8" ht="30">
      <c r="A351" s="40" t="s">
        <v>5</v>
      </c>
      <c r="B351" s="37" t="s">
        <v>49</v>
      </c>
      <c r="C351" s="37" t="s">
        <v>57</v>
      </c>
      <c r="D351" s="37" t="s">
        <v>63</v>
      </c>
      <c r="E351" s="37" t="s">
        <v>292</v>
      </c>
      <c r="F351" s="37" t="s">
        <v>3</v>
      </c>
      <c r="G351" s="39">
        <f t="shared" si="32"/>
        <v>200</v>
      </c>
      <c r="H351" s="39">
        <f t="shared" si="32"/>
        <v>200</v>
      </c>
    </row>
    <row r="352" spans="1:8" ht="45">
      <c r="A352" s="40" t="s">
        <v>6</v>
      </c>
      <c r="B352" s="37" t="s">
        <v>49</v>
      </c>
      <c r="C352" s="37" t="s">
        <v>57</v>
      </c>
      <c r="D352" s="37" t="s">
        <v>63</v>
      </c>
      <c r="E352" s="37" t="s">
        <v>292</v>
      </c>
      <c r="F352" s="37" t="s">
        <v>4</v>
      </c>
      <c r="G352" s="39">
        <v>200</v>
      </c>
      <c r="H352" s="39">
        <v>200</v>
      </c>
    </row>
    <row r="353" spans="1:8" ht="15">
      <c r="A353" s="36" t="s">
        <v>81</v>
      </c>
      <c r="B353" s="37" t="s">
        <v>49</v>
      </c>
      <c r="C353" s="37" t="s">
        <v>82</v>
      </c>
      <c r="D353" s="37"/>
      <c r="E353" s="37"/>
      <c r="F353" s="37"/>
      <c r="G353" s="39">
        <f>G354+G361+G381+G423</f>
        <v>138205</v>
      </c>
      <c r="H353" s="39">
        <f>H354+H361+H381+H423</f>
        <v>347044</v>
      </c>
    </row>
    <row r="354" spans="1:8" ht="15">
      <c r="A354" s="36" t="s">
        <v>107</v>
      </c>
      <c r="B354" s="37" t="s">
        <v>49</v>
      </c>
      <c r="C354" s="37" t="s">
        <v>82</v>
      </c>
      <c r="D354" s="37" t="s">
        <v>51</v>
      </c>
      <c r="E354" s="37"/>
      <c r="F354" s="37"/>
      <c r="G354" s="39">
        <f aca="true" t="shared" si="33" ref="G354:H356">G355</f>
        <v>13800</v>
      </c>
      <c r="H354" s="39">
        <f t="shared" si="33"/>
        <v>13800</v>
      </c>
    </row>
    <row r="355" spans="1:8" ht="78">
      <c r="A355" s="20" t="s">
        <v>681</v>
      </c>
      <c r="B355" s="37" t="s">
        <v>49</v>
      </c>
      <c r="C355" s="10" t="s">
        <v>82</v>
      </c>
      <c r="D355" s="10" t="s">
        <v>51</v>
      </c>
      <c r="E355" s="10" t="s">
        <v>380</v>
      </c>
      <c r="F355" s="10"/>
      <c r="G355" s="11">
        <f t="shared" si="33"/>
        <v>13800</v>
      </c>
      <c r="H355" s="11">
        <f t="shared" si="33"/>
        <v>13800</v>
      </c>
    </row>
    <row r="356" spans="1:8" ht="75">
      <c r="A356" s="13" t="s">
        <v>384</v>
      </c>
      <c r="B356" s="37" t="s">
        <v>49</v>
      </c>
      <c r="C356" s="10" t="s">
        <v>82</v>
      </c>
      <c r="D356" s="10" t="s">
        <v>51</v>
      </c>
      <c r="E356" s="10" t="s">
        <v>409</v>
      </c>
      <c r="F356" s="10"/>
      <c r="G356" s="11">
        <f t="shared" si="33"/>
        <v>13800</v>
      </c>
      <c r="H356" s="11">
        <f t="shared" si="33"/>
        <v>13800</v>
      </c>
    </row>
    <row r="357" spans="1:8" ht="60">
      <c r="A357" s="12" t="s">
        <v>411</v>
      </c>
      <c r="B357" s="37" t="s">
        <v>49</v>
      </c>
      <c r="C357" s="10" t="s">
        <v>82</v>
      </c>
      <c r="D357" s="10" t="s">
        <v>51</v>
      </c>
      <c r="E357" s="10" t="s">
        <v>410</v>
      </c>
      <c r="F357" s="10"/>
      <c r="G357" s="11">
        <f aca="true" t="shared" si="34" ref="G357:H359">G358</f>
        <v>13800</v>
      </c>
      <c r="H357" s="11">
        <f t="shared" si="34"/>
        <v>13800</v>
      </c>
    </row>
    <row r="358" spans="1:8" ht="45">
      <c r="A358" s="13" t="s">
        <v>342</v>
      </c>
      <c r="B358" s="37" t="s">
        <v>49</v>
      </c>
      <c r="C358" s="10" t="s">
        <v>82</v>
      </c>
      <c r="D358" s="10" t="s">
        <v>51</v>
      </c>
      <c r="E358" s="10" t="s">
        <v>412</v>
      </c>
      <c r="F358" s="10"/>
      <c r="G358" s="11">
        <f t="shared" si="34"/>
        <v>13800</v>
      </c>
      <c r="H358" s="11">
        <f t="shared" si="34"/>
        <v>13800</v>
      </c>
    </row>
    <row r="359" spans="1:8" ht="30">
      <c r="A359" s="40" t="s">
        <v>5</v>
      </c>
      <c r="B359" s="37" t="s">
        <v>49</v>
      </c>
      <c r="C359" s="10" t="s">
        <v>82</v>
      </c>
      <c r="D359" s="10" t="s">
        <v>51</v>
      </c>
      <c r="E359" s="10" t="s">
        <v>412</v>
      </c>
      <c r="F359" s="10" t="s">
        <v>3</v>
      </c>
      <c r="G359" s="11">
        <f t="shared" si="34"/>
        <v>13800</v>
      </c>
      <c r="H359" s="11">
        <f t="shared" si="34"/>
        <v>13800</v>
      </c>
    </row>
    <row r="360" spans="1:8" ht="45">
      <c r="A360" s="40" t="s">
        <v>6</v>
      </c>
      <c r="B360" s="37" t="s">
        <v>49</v>
      </c>
      <c r="C360" s="10" t="s">
        <v>82</v>
      </c>
      <c r="D360" s="10" t="s">
        <v>51</v>
      </c>
      <c r="E360" s="10" t="s">
        <v>412</v>
      </c>
      <c r="F360" s="10" t="s">
        <v>4</v>
      </c>
      <c r="G360" s="11">
        <v>13800</v>
      </c>
      <c r="H360" s="11">
        <v>13800</v>
      </c>
    </row>
    <row r="361" spans="1:8" ht="15">
      <c r="A361" s="9" t="s">
        <v>544</v>
      </c>
      <c r="B361" s="10" t="s">
        <v>49</v>
      </c>
      <c r="C361" s="10" t="s">
        <v>82</v>
      </c>
      <c r="D361" s="10" t="s">
        <v>52</v>
      </c>
      <c r="E361" s="10"/>
      <c r="F361" s="10"/>
      <c r="G361" s="11">
        <f>G362</f>
        <v>1392</v>
      </c>
      <c r="H361" s="11">
        <f>H362</f>
        <v>2100</v>
      </c>
    </row>
    <row r="362" spans="1:8" ht="93">
      <c r="A362" s="17" t="s">
        <v>541</v>
      </c>
      <c r="B362" s="10" t="s">
        <v>49</v>
      </c>
      <c r="C362" s="10" t="s">
        <v>82</v>
      </c>
      <c r="D362" s="10" t="s">
        <v>52</v>
      </c>
      <c r="E362" s="10" t="s">
        <v>199</v>
      </c>
      <c r="F362" s="10"/>
      <c r="G362" s="11">
        <f>G363+G368+G376</f>
        <v>1392</v>
      </c>
      <c r="H362" s="11">
        <f>H363+H368+H376</f>
        <v>2100</v>
      </c>
    </row>
    <row r="363" spans="1:8" ht="15">
      <c r="A363" s="9" t="s">
        <v>545</v>
      </c>
      <c r="B363" s="10" t="s">
        <v>49</v>
      </c>
      <c r="C363" s="10" t="s">
        <v>82</v>
      </c>
      <c r="D363" s="10" t="s">
        <v>52</v>
      </c>
      <c r="E363" s="10" t="s">
        <v>542</v>
      </c>
      <c r="F363" s="10"/>
      <c r="G363" s="11">
        <f>G364</f>
        <v>292</v>
      </c>
      <c r="H363" s="11">
        <f>H364</f>
        <v>0</v>
      </c>
    </row>
    <row r="364" spans="1:8" ht="90">
      <c r="A364" s="9" t="s">
        <v>546</v>
      </c>
      <c r="B364" s="10" t="s">
        <v>49</v>
      </c>
      <c r="C364" s="10" t="s">
        <v>82</v>
      </c>
      <c r="D364" s="10" t="s">
        <v>52</v>
      </c>
      <c r="E364" s="10" t="s">
        <v>543</v>
      </c>
      <c r="F364" s="10"/>
      <c r="G364" s="11">
        <f aca="true" t="shared" si="35" ref="G364:H366">G365</f>
        <v>292</v>
      </c>
      <c r="H364" s="11">
        <f t="shared" si="35"/>
        <v>0</v>
      </c>
    </row>
    <row r="365" spans="1:8" ht="30">
      <c r="A365" s="9" t="s">
        <v>547</v>
      </c>
      <c r="B365" s="10" t="s">
        <v>49</v>
      </c>
      <c r="C365" s="10" t="s">
        <v>82</v>
      </c>
      <c r="D365" s="10" t="s">
        <v>52</v>
      </c>
      <c r="E365" s="10" t="s">
        <v>705</v>
      </c>
      <c r="F365" s="10"/>
      <c r="G365" s="11">
        <f t="shared" si="35"/>
        <v>292</v>
      </c>
      <c r="H365" s="11">
        <f t="shared" si="35"/>
        <v>0</v>
      </c>
    </row>
    <row r="366" spans="1:8" ht="30">
      <c r="A366" s="41" t="s">
        <v>5</v>
      </c>
      <c r="B366" s="10" t="s">
        <v>49</v>
      </c>
      <c r="C366" s="10" t="s">
        <v>82</v>
      </c>
      <c r="D366" s="10" t="s">
        <v>52</v>
      </c>
      <c r="E366" s="10" t="s">
        <v>705</v>
      </c>
      <c r="F366" s="10" t="s">
        <v>3</v>
      </c>
      <c r="G366" s="11">
        <f t="shared" si="35"/>
        <v>292</v>
      </c>
      <c r="H366" s="11">
        <f t="shared" si="35"/>
        <v>0</v>
      </c>
    </row>
    <row r="367" spans="1:8" ht="45">
      <c r="A367" s="41" t="s">
        <v>6</v>
      </c>
      <c r="B367" s="10" t="s">
        <v>49</v>
      </c>
      <c r="C367" s="10" t="s">
        <v>82</v>
      </c>
      <c r="D367" s="10" t="s">
        <v>52</v>
      </c>
      <c r="E367" s="10" t="s">
        <v>705</v>
      </c>
      <c r="F367" s="10" t="s">
        <v>4</v>
      </c>
      <c r="G367" s="11">
        <v>292</v>
      </c>
      <c r="H367" s="11">
        <v>0</v>
      </c>
    </row>
    <row r="368" spans="1:8" ht="45">
      <c r="A368" s="9" t="s">
        <v>549</v>
      </c>
      <c r="B368" s="10" t="s">
        <v>49</v>
      </c>
      <c r="C368" s="10" t="s">
        <v>82</v>
      </c>
      <c r="D368" s="10" t="s">
        <v>52</v>
      </c>
      <c r="E368" s="10" t="s">
        <v>548</v>
      </c>
      <c r="F368" s="10"/>
      <c r="G368" s="11">
        <f>G369</f>
        <v>1000</v>
      </c>
      <c r="H368" s="11">
        <f>H369</f>
        <v>2000</v>
      </c>
    </row>
    <row r="369" spans="1:8" ht="150">
      <c r="A369" s="9" t="s">
        <v>550</v>
      </c>
      <c r="B369" s="10" t="s">
        <v>49</v>
      </c>
      <c r="C369" s="10" t="s">
        <v>82</v>
      </c>
      <c r="D369" s="10" t="s">
        <v>52</v>
      </c>
      <c r="E369" s="10" t="s">
        <v>551</v>
      </c>
      <c r="F369" s="10"/>
      <c r="G369" s="11">
        <f>G370+G373</f>
        <v>1000</v>
      </c>
      <c r="H369" s="11">
        <f>H370+H373</f>
        <v>2000</v>
      </c>
    </row>
    <row r="370" spans="1:8" ht="30">
      <c r="A370" s="9" t="s">
        <v>553</v>
      </c>
      <c r="B370" s="10" t="s">
        <v>49</v>
      </c>
      <c r="C370" s="10" t="s">
        <v>82</v>
      </c>
      <c r="D370" s="10" t="s">
        <v>52</v>
      </c>
      <c r="E370" s="10" t="s">
        <v>552</v>
      </c>
      <c r="F370" s="10"/>
      <c r="G370" s="11">
        <f>G371</f>
        <v>0</v>
      </c>
      <c r="H370" s="11">
        <f>H371</f>
        <v>1000</v>
      </c>
    </row>
    <row r="371" spans="1:8" ht="30">
      <c r="A371" s="41" t="s">
        <v>5</v>
      </c>
      <c r="B371" s="10" t="s">
        <v>49</v>
      </c>
      <c r="C371" s="10" t="s">
        <v>82</v>
      </c>
      <c r="D371" s="10" t="s">
        <v>52</v>
      </c>
      <c r="E371" s="10" t="s">
        <v>552</v>
      </c>
      <c r="F371" s="10" t="s">
        <v>3</v>
      </c>
      <c r="G371" s="11">
        <f>G372</f>
        <v>0</v>
      </c>
      <c r="H371" s="11">
        <f>H372</f>
        <v>1000</v>
      </c>
    </row>
    <row r="372" spans="1:8" ht="45">
      <c r="A372" s="41" t="s">
        <v>6</v>
      </c>
      <c r="B372" s="10" t="s">
        <v>49</v>
      </c>
      <c r="C372" s="10" t="s">
        <v>82</v>
      </c>
      <c r="D372" s="10" t="s">
        <v>52</v>
      </c>
      <c r="E372" s="10" t="s">
        <v>552</v>
      </c>
      <c r="F372" s="10" t="s">
        <v>4</v>
      </c>
      <c r="G372" s="11">
        <v>0</v>
      </c>
      <c r="H372" s="11">
        <v>1000</v>
      </c>
    </row>
    <row r="373" spans="1:8" ht="30">
      <c r="A373" s="9" t="s">
        <v>554</v>
      </c>
      <c r="B373" s="10" t="s">
        <v>49</v>
      </c>
      <c r="C373" s="10" t="s">
        <v>82</v>
      </c>
      <c r="D373" s="10" t="s">
        <v>52</v>
      </c>
      <c r="E373" s="10" t="s">
        <v>555</v>
      </c>
      <c r="F373" s="10"/>
      <c r="G373" s="11">
        <f>G374</f>
        <v>1000</v>
      </c>
      <c r="H373" s="11">
        <f>H374</f>
        <v>1000</v>
      </c>
    </row>
    <row r="374" spans="1:8" ht="30">
      <c r="A374" s="41" t="s">
        <v>5</v>
      </c>
      <c r="B374" s="10" t="s">
        <v>49</v>
      </c>
      <c r="C374" s="10" t="s">
        <v>82</v>
      </c>
      <c r="D374" s="10" t="s">
        <v>52</v>
      </c>
      <c r="E374" s="10" t="s">
        <v>555</v>
      </c>
      <c r="F374" s="10" t="s">
        <v>3</v>
      </c>
      <c r="G374" s="11">
        <f>G375</f>
        <v>1000</v>
      </c>
      <c r="H374" s="11">
        <f>H375</f>
        <v>1000</v>
      </c>
    </row>
    <row r="375" spans="1:8" ht="45">
      <c r="A375" s="41" t="s">
        <v>6</v>
      </c>
      <c r="B375" s="10" t="s">
        <v>49</v>
      </c>
      <c r="C375" s="10" t="s">
        <v>82</v>
      </c>
      <c r="D375" s="10" t="s">
        <v>52</v>
      </c>
      <c r="E375" s="10" t="s">
        <v>555</v>
      </c>
      <c r="F375" s="10" t="s">
        <v>4</v>
      </c>
      <c r="G375" s="11">
        <v>1000</v>
      </c>
      <c r="H375" s="11">
        <v>1000</v>
      </c>
    </row>
    <row r="376" spans="1:8" ht="30">
      <c r="A376" s="12" t="s">
        <v>556</v>
      </c>
      <c r="B376" s="10" t="s">
        <v>49</v>
      </c>
      <c r="C376" s="10" t="s">
        <v>82</v>
      </c>
      <c r="D376" s="10" t="s">
        <v>52</v>
      </c>
      <c r="E376" s="10" t="s">
        <v>557</v>
      </c>
      <c r="F376" s="10"/>
      <c r="G376" s="11">
        <f aca="true" t="shared" si="36" ref="G376:H379">G377</f>
        <v>100</v>
      </c>
      <c r="H376" s="11">
        <f t="shared" si="36"/>
        <v>100</v>
      </c>
    </row>
    <row r="377" spans="1:8" ht="30">
      <c r="A377" s="12" t="s">
        <v>692</v>
      </c>
      <c r="B377" s="10" t="s">
        <v>49</v>
      </c>
      <c r="C377" s="10" t="s">
        <v>82</v>
      </c>
      <c r="D377" s="10" t="s">
        <v>52</v>
      </c>
      <c r="E377" s="10" t="s">
        <v>558</v>
      </c>
      <c r="F377" s="10"/>
      <c r="G377" s="11">
        <f t="shared" si="36"/>
        <v>100</v>
      </c>
      <c r="H377" s="11">
        <f t="shared" si="36"/>
        <v>100</v>
      </c>
    </row>
    <row r="378" spans="1:8" ht="45">
      <c r="A378" s="12" t="s">
        <v>693</v>
      </c>
      <c r="B378" s="10" t="s">
        <v>49</v>
      </c>
      <c r="C378" s="10" t="s">
        <v>82</v>
      </c>
      <c r="D378" s="10" t="s">
        <v>52</v>
      </c>
      <c r="E378" s="10" t="s">
        <v>559</v>
      </c>
      <c r="F378" s="10"/>
      <c r="G378" s="11">
        <f t="shared" si="36"/>
        <v>100</v>
      </c>
      <c r="H378" s="11">
        <f t="shared" si="36"/>
        <v>100</v>
      </c>
    </row>
    <row r="379" spans="1:8" ht="30">
      <c r="A379" s="41" t="s">
        <v>5</v>
      </c>
      <c r="B379" s="10" t="s">
        <v>49</v>
      </c>
      <c r="C379" s="10" t="s">
        <v>82</v>
      </c>
      <c r="D379" s="10" t="s">
        <v>52</v>
      </c>
      <c r="E379" s="10" t="s">
        <v>559</v>
      </c>
      <c r="F379" s="10" t="s">
        <v>3</v>
      </c>
      <c r="G379" s="11">
        <f t="shared" si="36"/>
        <v>100</v>
      </c>
      <c r="H379" s="11">
        <f t="shared" si="36"/>
        <v>100</v>
      </c>
    </row>
    <row r="380" spans="1:8" ht="45">
      <c r="A380" s="41" t="s">
        <v>6</v>
      </c>
      <c r="B380" s="10" t="s">
        <v>49</v>
      </c>
      <c r="C380" s="10" t="s">
        <v>82</v>
      </c>
      <c r="D380" s="10" t="s">
        <v>52</v>
      </c>
      <c r="E380" s="10" t="s">
        <v>559</v>
      </c>
      <c r="F380" s="10" t="s">
        <v>4</v>
      </c>
      <c r="G380" s="11">
        <v>100</v>
      </c>
      <c r="H380" s="11">
        <v>100</v>
      </c>
    </row>
    <row r="381" spans="1:8" ht="15">
      <c r="A381" s="36" t="s">
        <v>83</v>
      </c>
      <c r="B381" s="37" t="s">
        <v>49</v>
      </c>
      <c r="C381" s="37" t="s">
        <v>82</v>
      </c>
      <c r="D381" s="37" t="s">
        <v>54</v>
      </c>
      <c r="E381" s="37"/>
      <c r="F381" s="37"/>
      <c r="G381" s="11">
        <f>G382+G396+G419+G388</f>
        <v>84558</v>
      </c>
      <c r="H381" s="11">
        <f>H382+H396+H419+H388</f>
        <v>292639</v>
      </c>
    </row>
    <row r="382" spans="1:8" ht="62.25">
      <c r="A382" s="20" t="s">
        <v>560</v>
      </c>
      <c r="B382" s="37" t="s">
        <v>49</v>
      </c>
      <c r="C382" s="37" t="s">
        <v>82</v>
      </c>
      <c r="D382" s="37" t="s">
        <v>54</v>
      </c>
      <c r="E382" s="37" t="s">
        <v>200</v>
      </c>
      <c r="F382" s="37"/>
      <c r="G382" s="11">
        <f aca="true" t="shared" si="37" ref="G382:H386">G383</f>
        <v>5893</v>
      </c>
      <c r="H382" s="11">
        <f t="shared" si="37"/>
        <v>6114</v>
      </c>
    </row>
    <row r="383" spans="1:8" ht="30">
      <c r="A383" s="41" t="s">
        <v>131</v>
      </c>
      <c r="B383" s="37" t="s">
        <v>49</v>
      </c>
      <c r="C383" s="37" t="s">
        <v>82</v>
      </c>
      <c r="D383" s="37" t="s">
        <v>54</v>
      </c>
      <c r="E383" s="37" t="s">
        <v>203</v>
      </c>
      <c r="F383" s="37"/>
      <c r="G383" s="11">
        <f t="shared" si="37"/>
        <v>5893</v>
      </c>
      <c r="H383" s="11">
        <f t="shared" si="37"/>
        <v>6114</v>
      </c>
    </row>
    <row r="384" spans="1:8" ht="75">
      <c r="A384" s="40" t="s">
        <v>690</v>
      </c>
      <c r="B384" s="37" t="s">
        <v>49</v>
      </c>
      <c r="C384" s="37" t="s">
        <v>82</v>
      </c>
      <c r="D384" s="37" t="s">
        <v>54</v>
      </c>
      <c r="E384" s="37" t="s">
        <v>566</v>
      </c>
      <c r="F384" s="37"/>
      <c r="G384" s="11">
        <f t="shared" si="37"/>
        <v>5893</v>
      </c>
      <c r="H384" s="11">
        <f t="shared" si="37"/>
        <v>6114</v>
      </c>
    </row>
    <row r="385" spans="1:8" ht="30">
      <c r="A385" s="40" t="s">
        <v>565</v>
      </c>
      <c r="B385" s="37" t="s">
        <v>49</v>
      </c>
      <c r="C385" s="37" t="s">
        <v>82</v>
      </c>
      <c r="D385" s="37" t="s">
        <v>54</v>
      </c>
      <c r="E385" s="37" t="s">
        <v>567</v>
      </c>
      <c r="F385" s="37"/>
      <c r="G385" s="11">
        <f t="shared" si="37"/>
        <v>5893</v>
      </c>
      <c r="H385" s="11">
        <f t="shared" si="37"/>
        <v>6114</v>
      </c>
    </row>
    <row r="386" spans="1:8" ht="30">
      <c r="A386" s="41" t="s">
        <v>5</v>
      </c>
      <c r="B386" s="37" t="s">
        <v>49</v>
      </c>
      <c r="C386" s="37" t="s">
        <v>82</v>
      </c>
      <c r="D386" s="37" t="s">
        <v>54</v>
      </c>
      <c r="E386" s="37" t="s">
        <v>567</v>
      </c>
      <c r="F386" s="37" t="s">
        <v>3</v>
      </c>
      <c r="G386" s="11">
        <f t="shared" si="37"/>
        <v>5893</v>
      </c>
      <c r="H386" s="11">
        <f t="shared" si="37"/>
        <v>6114</v>
      </c>
    </row>
    <row r="387" spans="1:8" ht="45">
      <c r="A387" s="41" t="s">
        <v>6</v>
      </c>
      <c r="B387" s="37" t="s">
        <v>49</v>
      </c>
      <c r="C387" s="37" t="s">
        <v>82</v>
      </c>
      <c r="D387" s="37" t="s">
        <v>54</v>
      </c>
      <c r="E387" s="37" t="s">
        <v>567</v>
      </c>
      <c r="F387" s="37" t="s">
        <v>4</v>
      </c>
      <c r="G387" s="11">
        <v>5893</v>
      </c>
      <c r="H387" s="11">
        <v>6114</v>
      </c>
    </row>
    <row r="388" spans="1:8" ht="93">
      <c r="A388" s="63" t="s">
        <v>666</v>
      </c>
      <c r="B388" s="37" t="s">
        <v>49</v>
      </c>
      <c r="C388" s="37" t="s">
        <v>82</v>
      </c>
      <c r="D388" s="37" t="s">
        <v>54</v>
      </c>
      <c r="E388" s="37" t="s">
        <v>275</v>
      </c>
      <c r="F388" s="37"/>
      <c r="G388" s="11">
        <f>G389</f>
        <v>565</v>
      </c>
      <c r="H388" s="11">
        <f>H389</f>
        <v>575</v>
      </c>
    </row>
    <row r="389" spans="1:8" ht="45">
      <c r="A389" s="12" t="s">
        <v>674</v>
      </c>
      <c r="B389" s="37" t="s">
        <v>49</v>
      </c>
      <c r="C389" s="37" t="s">
        <v>82</v>
      </c>
      <c r="D389" s="37" t="s">
        <v>54</v>
      </c>
      <c r="E389" s="10" t="s">
        <v>274</v>
      </c>
      <c r="F389" s="10"/>
      <c r="G389" s="11">
        <f>G390+G393</f>
        <v>565</v>
      </c>
      <c r="H389" s="11">
        <f>H390+H393</f>
        <v>575</v>
      </c>
    </row>
    <row r="390" spans="1:8" ht="75">
      <c r="A390" s="13" t="s">
        <v>676</v>
      </c>
      <c r="B390" s="37" t="s">
        <v>49</v>
      </c>
      <c r="C390" s="37" t="s">
        <v>82</v>
      </c>
      <c r="D390" s="37" t="s">
        <v>54</v>
      </c>
      <c r="E390" s="10" t="s">
        <v>675</v>
      </c>
      <c r="F390" s="10"/>
      <c r="G390" s="11">
        <f>G391</f>
        <v>400</v>
      </c>
      <c r="H390" s="11">
        <f>H391</f>
        <v>400</v>
      </c>
    </row>
    <row r="391" spans="1:8" ht="30">
      <c r="A391" s="12" t="s">
        <v>5</v>
      </c>
      <c r="B391" s="37" t="s">
        <v>49</v>
      </c>
      <c r="C391" s="37" t="s">
        <v>82</v>
      </c>
      <c r="D391" s="37" t="s">
        <v>54</v>
      </c>
      <c r="E391" s="10" t="s">
        <v>675</v>
      </c>
      <c r="F391" s="10" t="s">
        <v>3</v>
      </c>
      <c r="G391" s="11">
        <f>G392</f>
        <v>400</v>
      </c>
      <c r="H391" s="11">
        <f>H392</f>
        <v>400</v>
      </c>
    </row>
    <row r="392" spans="1:8" ht="45">
      <c r="A392" s="12" t="s">
        <v>6</v>
      </c>
      <c r="B392" s="37" t="s">
        <v>49</v>
      </c>
      <c r="C392" s="37" t="s">
        <v>82</v>
      </c>
      <c r="D392" s="37" t="s">
        <v>54</v>
      </c>
      <c r="E392" s="10" t="s">
        <v>675</v>
      </c>
      <c r="F392" s="10" t="s">
        <v>4</v>
      </c>
      <c r="G392" s="11">
        <v>400</v>
      </c>
      <c r="H392" s="11">
        <v>400</v>
      </c>
    </row>
    <row r="393" spans="1:8" ht="30">
      <c r="A393" s="12" t="s">
        <v>678</v>
      </c>
      <c r="B393" s="37" t="s">
        <v>49</v>
      </c>
      <c r="C393" s="37" t="s">
        <v>82</v>
      </c>
      <c r="D393" s="37" t="s">
        <v>54</v>
      </c>
      <c r="E393" s="10" t="s">
        <v>677</v>
      </c>
      <c r="F393" s="10"/>
      <c r="G393" s="11">
        <f>G394</f>
        <v>165</v>
      </c>
      <c r="H393" s="11">
        <f>H394</f>
        <v>175</v>
      </c>
    </row>
    <row r="394" spans="1:8" ht="30">
      <c r="A394" s="12" t="s">
        <v>5</v>
      </c>
      <c r="B394" s="37" t="s">
        <v>49</v>
      </c>
      <c r="C394" s="37" t="s">
        <v>82</v>
      </c>
      <c r="D394" s="37" t="s">
        <v>54</v>
      </c>
      <c r="E394" s="10" t="s">
        <v>677</v>
      </c>
      <c r="F394" s="10" t="s">
        <v>3</v>
      </c>
      <c r="G394" s="11">
        <f>G395</f>
        <v>165</v>
      </c>
      <c r="H394" s="11">
        <f>H395</f>
        <v>175</v>
      </c>
    </row>
    <row r="395" spans="1:8" ht="45">
      <c r="A395" s="12" t="s">
        <v>6</v>
      </c>
      <c r="B395" s="37" t="s">
        <v>49</v>
      </c>
      <c r="C395" s="37" t="s">
        <v>82</v>
      </c>
      <c r="D395" s="37" t="s">
        <v>54</v>
      </c>
      <c r="E395" s="10" t="s">
        <v>677</v>
      </c>
      <c r="F395" s="10" t="s">
        <v>4</v>
      </c>
      <c r="G395" s="11">
        <v>165</v>
      </c>
      <c r="H395" s="11">
        <v>175</v>
      </c>
    </row>
    <row r="396" spans="1:8" ht="78">
      <c r="A396" s="20" t="s">
        <v>681</v>
      </c>
      <c r="B396" s="37" t="s">
        <v>49</v>
      </c>
      <c r="C396" s="10" t="s">
        <v>82</v>
      </c>
      <c r="D396" s="10" t="s">
        <v>54</v>
      </c>
      <c r="E396" s="10" t="s">
        <v>380</v>
      </c>
      <c r="F396" s="10"/>
      <c r="G396" s="11">
        <f>G397+G406</f>
        <v>78100</v>
      </c>
      <c r="H396" s="11">
        <f>H397+H406</f>
        <v>85950</v>
      </c>
    </row>
    <row r="397" spans="1:8" ht="45">
      <c r="A397" s="13" t="s">
        <v>382</v>
      </c>
      <c r="B397" s="37" t="s">
        <v>49</v>
      </c>
      <c r="C397" s="10" t="s">
        <v>82</v>
      </c>
      <c r="D397" s="10" t="s">
        <v>54</v>
      </c>
      <c r="E397" s="10" t="s">
        <v>381</v>
      </c>
      <c r="F397" s="10"/>
      <c r="G397" s="11">
        <f>G398+G402</f>
        <v>34150</v>
      </c>
      <c r="H397" s="11">
        <f>H398+H402</f>
        <v>42000</v>
      </c>
    </row>
    <row r="398" spans="1:8" ht="90">
      <c r="A398" s="12" t="s">
        <v>388</v>
      </c>
      <c r="B398" s="37" t="s">
        <v>49</v>
      </c>
      <c r="C398" s="10" t="s">
        <v>82</v>
      </c>
      <c r="D398" s="10" t="s">
        <v>54</v>
      </c>
      <c r="E398" s="10" t="s">
        <v>390</v>
      </c>
      <c r="F398" s="10"/>
      <c r="G398" s="11">
        <f aca="true" t="shared" si="38" ref="G398:H400">G399</f>
        <v>22150</v>
      </c>
      <c r="H398" s="11">
        <f t="shared" si="38"/>
        <v>30000</v>
      </c>
    </row>
    <row r="399" spans="1:8" ht="45">
      <c r="A399" s="12" t="s">
        <v>392</v>
      </c>
      <c r="B399" s="37" t="s">
        <v>49</v>
      </c>
      <c r="C399" s="10" t="s">
        <v>82</v>
      </c>
      <c r="D399" s="10" t="s">
        <v>54</v>
      </c>
      <c r="E399" s="10" t="s">
        <v>391</v>
      </c>
      <c r="F399" s="10"/>
      <c r="G399" s="11">
        <f t="shared" si="38"/>
        <v>22150</v>
      </c>
      <c r="H399" s="11">
        <f t="shared" si="38"/>
        <v>30000</v>
      </c>
    </row>
    <row r="400" spans="1:8" ht="45">
      <c r="A400" s="40" t="s">
        <v>21</v>
      </c>
      <c r="B400" s="37" t="s">
        <v>49</v>
      </c>
      <c r="C400" s="10" t="s">
        <v>82</v>
      </c>
      <c r="D400" s="10" t="s">
        <v>54</v>
      </c>
      <c r="E400" s="10" t="s">
        <v>391</v>
      </c>
      <c r="F400" s="10" t="s">
        <v>20</v>
      </c>
      <c r="G400" s="11">
        <f t="shared" si="38"/>
        <v>22150</v>
      </c>
      <c r="H400" s="11">
        <f t="shared" si="38"/>
        <v>30000</v>
      </c>
    </row>
    <row r="401" spans="1:8" ht="15">
      <c r="A401" s="40" t="s">
        <v>92</v>
      </c>
      <c r="B401" s="37" t="s">
        <v>49</v>
      </c>
      <c r="C401" s="10" t="s">
        <v>82</v>
      </c>
      <c r="D401" s="10" t="s">
        <v>54</v>
      </c>
      <c r="E401" s="10" t="s">
        <v>391</v>
      </c>
      <c r="F401" s="10" t="s">
        <v>77</v>
      </c>
      <c r="G401" s="11">
        <v>22150</v>
      </c>
      <c r="H401" s="11">
        <v>30000</v>
      </c>
    </row>
    <row r="402" spans="1:8" ht="30">
      <c r="A402" s="12" t="s">
        <v>393</v>
      </c>
      <c r="B402" s="37" t="s">
        <v>49</v>
      </c>
      <c r="C402" s="10" t="s">
        <v>82</v>
      </c>
      <c r="D402" s="10" t="s">
        <v>54</v>
      </c>
      <c r="E402" s="10" t="s">
        <v>395</v>
      </c>
      <c r="F402" s="10"/>
      <c r="G402" s="11">
        <f aca="true" t="shared" si="39" ref="G402:H404">G403</f>
        <v>12000</v>
      </c>
      <c r="H402" s="11">
        <f t="shared" si="39"/>
        <v>12000</v>
      </c>
    </row>
    <row r="403" spans="1:8" ht="30">
      <c r="A403" s="12" t="s">
        <v>294</v>
      </c>
      <c r="B403" s="37" t="s">
        <v>49</v>
      </c>
      <c r="C403" s="10" t="s">
        <v>82</v>
      </c>
      <c r="D403" s="10" t="s">
        <v>54</v>
      </c>
      <c r="E403" s="10" t="s">
        <v>394</v>
      </c>
      <c r="F403" s="10"/>
      <c r="G403" s="11">
        <f t="shared" si="39"/>
        <v>12000</v>
      </c>
      <c r="H403" s="11">
        <f t="shared" si="39"/>
        <v>12000</v>
      </c>
    </row>
    <row r="404" spans="1:8" ht="45">
      <c r="A404" s="40" t="s">
        <v>21</v>
      </c>
      <c r="B404" s="37" t="s">
        <v>49</v>
      </c>
      <c r="C404" s="10" t="s">
        <v>82</v>
      </c>
      <c r="D404" s="10" t="s">
        <v>54</v>
      </c>
      <c r="E404" s="10" t="s">
        <v>394</v>
      </c>
      <c r="F404" s="10" t="s">
        <v>20</v>
      </c>
      <c r="G404" s="11">
        <f t="shared" si="39"/>
        <v>12000</v>
      </c>
      <c r="H404" s="11">
        <f t="shared" si="39"/>
        <v>12000</v>
      </c>
    </row>
    <row r="405" spans="1:8" ht="15">
      <c r="A405" s="40" t="s">
        <v>92</v>
      </c>
      <c r="B405" s="37" t="s">
        <v>49</v>
      </c>
      <c r="C405" s="10" t="s">
        <v>82</v>
      </c>
      <c r="D405" s="10" t="s">
        <v>54</v>
      </c>
      <c r="E405" s="10" t="s">
        <v>394</v>
      </c>
      <c r="F405" s="10" t="s">
        <v>77</v>
      </c>
      <c r="G405" s="11">
        <v>12000</v>
      </c>
      <c r="H405" s="11">
        <v>12000</v>
      </c>
    </row>
    <row r="406" spans="1:8" ht="45">
      <c r="A406" s="13" t="s">
        <v>383</v>
      </c>
      <c r="B406" s="37" t="s">
        <v>49</v>
      </c>
      <c r="C406" s="10" t="s">
        <v>82</v>
      </c>
      <c r="D406" s="10" t="s">
        <v>54</v>
      </c>
      <c r="E406" s="10" t="s">
        <v>386</v>
      </c>
      <c r="F406" s="10"/>
      <c r="G406" s="11">
        <f>G407+G411+G415</f>
        <v>43950</v>
      </c>
      <c r="H406" s="11">
        <f>H407+H411+H415</f>
        <v>43950</v>
      </c>
    </row>
    <row r="407" spans="1:8" ht="45">
      <c r="A407" s="12" t="s">
        <v>396</v>
      </c>
      <c r="B407" s="37" t="s">
        <v>49</v>
      </c>
      <c r="C407" s="10" t="s">
        <v>82</v>
      </c>
      <c r="D407" s="10" t="s">
        <v>54</v>
      </c>
      <c r="E407" s="10" t="s">
        <v>387</v>
      </c>
      <c r="F407" s="10"/>
      <c r="G407" s="11">
        <f aca="true" t="shared" si="40" ref="G407:H409">G408</f>
        <v>21450</v>
      </c>
      <c r="H407" s="11">
        <f t="shared" si="40"/>
        <v>21450</v>
      </c>
    </row>
    <row r="408" spans="1:8" ht="30">
      <c r="A408" s="13" t="s">
        <v>682</v>
      </c>
      <c r="B408" s="37" t="s">
        <v>49</v>
      </c>
      <c r="C408" s="10" t="s">
        <v>82</v>
      </c>
      <c r="D408" s="10" t="s">
        <v>54</v>
      </c>
      <c r="E408" s="10" t="s">
        <v>397</v>
      </c>
      <c r="F408" s="10"/>
      <c r="G408" s="11">
        <f t="shared" si="40"/>
        <v>21450</v>
      </c>
      <c r="H408" s="11">
        <f t="shared" si="40"/>
        <v>21450</v>
      </c>
    </row>
    <row r="409" spans="1:8" ht="45">
      <c r="A409" s="40" t="s">
        <v>21</v>
      </c>
      <c r="B409" s="37" t="s">
        <v>49</v>
      </c>
      <c r="C409" s="10" t="s">
        <v>82</v>
      </c>
      <c r="D409" s="10" t="s">
        <v>54</v>
      </c>
      <c r="E409" s="10" t="s">
        <v>397</v>
      </c>
      <c r="F409" s="10" t="s">
        <v>20</v>
      </c>
      <c r="G409" s="11">
        <f t="shared" si="40"/>
        <v>21450</v>
      </c>
      <c r="H409" s="11">
        <f t="shared" si="40"/>
        <v>21450</v>
      </c>
    </row>
    <row r="410" spans="1:8" ht="15">
      <c r="A410" s="40" t="s">
        <v>92</v>
      </c>
      <c r="B410" s="37" t="s">
        <v>49</v>
      </c>
      <c r="C410" s="10" t="s">
        <v>82</v>
      </c>
      <c r="D410" s="10" t="s">
        <v>54</v>
      </c>
      <c r="E410" s="10" t="s">
        <v>397</v>
      </c>
      <c r="F410" s="10" t="s">
        <v>77</v>
      </c>
      <c r="G410" s="11">
        <v>21450</v>
      </c>
      <c r="H410" s="11">
        <v>21450</v>
      </c>
    </row>
    <row r="411" spans="1:8" ht="30">
      <c r="A411" s="12" t="s">
        <v>352</v>
      </c>
      <c r="B411" s="37" t="s">
        <v>49</v>
      </c>
      <c r="C411" s="10" t="s">
        <v>82</v>
      </c>
      <c r="D411" s="10" t="s">
        <v>54</v>
      </c>
      <c r="E411" s="10" t="s">
        <v>399</v>
      </c>
      <c r="F411" s="10"/>
      <c r="G411" s="11">
        <f aca="true" t="shared" si="41" ref="G411:H413">G412</f>
        <v>11000</v>
      </c>
      <c r="H411" s="11">
        <f t="shared" si="41"/>
        <v>11000</v>
      </c>
    </row>
    <row r="412" spans="1:8" ht="30">
      <c r="A412" s="12" t="s">
        <v>683</v>
      </c>
      <c r="B412" s="37" t="s">
        <v>49</v>
      </c>
      <c r="C412" s="10" t="s">
        <v>82</v>
      </c>
      <c r="D412" s="10" t="s">
        <v>54</v>
      </c>
      <c r="E412" s="10" t="s">
        <v>398</v>
      </c>
      <c r="F412" s="10"/>
      <c r="G412" s="11">
        <f t="shared" si="41"/>
        <v>11000</v>
      </c>
      <c r="H412" s="11">
        <f t="shared" si="41"/>
        <v>11000</v>
      </c>
    </row>
    <row r="413" spans="1:8" ht="45">
      <c r="A413" s="40" t="s">
        <v>21</v>
      </c>
      <c r="B413" s="37" t="s">
        <v>49</v>
      </c>
      <c r="C413" s="10" t="s">
        <v>82</v>
      </c>
      <c r="D413" s="10" t="s">
        <v>54</v>
      </c>
      <c r="E413" s="10" t="s">
        <v>398</v>
      </c>
      <c r="F413" s="10" t="s">
        <v>20</v>
      </c>
      <c r="G413" s="11">
        <f t="shared" si="41"/>
        <v>11000</v>
      </c>
      <c r="H413" s="11">
        <f t="shared" si="41"/>
        <v>11000</v>
      </c>
    </row>
    <row r="414" spans="1:8" ht="15">
      <c r="A414" s="40" t="s">
        <v>92</v>
      </c>
      <c r="B414" s="37" t="s">
        <v>49</v>
      </c>
      <c r="C414" s="10" t="s">
        <v>82</v>
      </c>
      <c r="D414" s="10" t="s">
        <v>54</v>
      </c>
      <c r="E414" s="10" t="s">
        <v>398</v>
      </c>
      <c r="F414" s="10" t="s">
        <v>77</v>
      </c>
      <c r="G414" s="11">
        <v>11000</v>
      </c>
      <c r="H414" s="11">
        <v>11000</v>
      </c>
    </row>
    <row r="415" spans="1:8" ht="15">
      <c r="A415" s="12" t="s">
        <v>402</v>
      </c>
      <c r="B415" s="37" t="s">
        <v>49</v>
      </c>
      <c r="C415" s="10" t="s">
        <v>82</v>
      </c>
      <c r="D415" s="10" t="s">
        <v>54</v>
      </c>
      <c r="E415" s="10" t="s">
        <v>403</v>
      </c>
      <c r="F415" s="10"/>
      <c r="G415" s="11">
        <f aca="true" t="shared" si="42" ref="G415:H417">G416</f>
        <v>11500</v>
      </c>
      <c r="H415" s="11">
        <f t="shared" si="42"/>
        <v>11500</v>
      </c>
    </row>
    <row r="416" spans="1:8" ht="15">
      <c r="A416" s="12" t="s">
        <v>84</v>
      </c>
      <c r="B416" s="37" t="s">
        <v>49</v>
      </c>
      <c r="C416" s="10" t="s">
        <v>82</v>
      </c>
      <c r="D416" s="10" t="s">
        <v>54</v>
      </c>
      <c r="E416" s="10" t="s">
        <v>401</v>
      </c>
      <c r="F416" s="10"/>
      <c r="G416" s="11">
        <f t="shared" si="42"/>
        <v>11500</v>
      </c>
      <c r="H416" s="11">
        <f t="shared" si="42"/>
        <v>11500</v>
      </c>
    </row>
    <row r="417" spans="1:8" ht="45">
      <c r="A417" s="40" t="s">
        <v>21</v>
      </c>
      <c r="B417" s="37" t="s">
        <v>49</v>
      </c>
      <c r="C417" s="10" t="s">
        <v>82</v>
      </c>
      <c r="D417" s="10" t="s">
        <v>54</v>
      </c>
      <c r="E417" s="10" t="s">
        <v>401</v>
      </c>
      <c r="F417" s="10" t="s">
        <v>20</v>
      </c>
      <c r="G417" s="11">
        <f t="shared" si="42"/>
        <v>11500</v>
      </c>
      <c r="H417" s="11">
        <f t="shared" si="42"/>
        <v>11500</v>
      </c>
    </row>
    <row r="418" spans="1:8" ht="15">
      <c r="A418" s="40" t="s">
        <v>92</v>
      </c>
      <c r="B418" s="37" t="s">
        <v>49</v>
      </c>
      <c r="C418" s="10" t="s">
        <v>82</v>
      </c>
      <c r="D418" s="10" t="s">
        <v>54</v>
      </c>
      <c r="E418" s="10" t="s">
        <v>401</v>
      </c>
      <c r="F418" s="10" t="s">
        <v>77</v>
      </c>
      <c r="G418" s="11">
        <v>11500</v>
      </c>
      <c r="H418" s="11">
        <v>11500</v>
      </c>
    </row>
    <row r="419" spans="1:8" ht="30">
      <c r="A419" s="13" t="s">
        <v>377</v>
      </c>
      <c r="B419" s="10" t="s">
        <v>49</v>
      </c>
      <c r="C419" s="10" t="s">
        <v>82</v>
      </c>
      <c r="D419" s="10" t="s">
        <v>54</v>
      </c>
      <c r="E419" s="10" t="s">
        <v>168</v>
      </c>
      <c r="F419" s="10"/>
      <c r="G419" s="11">
        <f aca="true" t="shared" si="43" ref="G419:H421">G420</f>
        <v>0</v>
      </c>
      <c r="H419" s="11">
        <f t="shared" si="43"/>
        <v>200000</v>
      </c>
    </row>
    <row r="420" spans="1:8" ht="45">
      <c r="A420" s="40" t="s">
        <v>718</v>
      </c>
      <c r="B420" s="10" t="s">
        <v>49</v>
      </c>
      <c r="C420" s="10" t="s">
        <v>82</v>
      </c>
      <c r="D420" s="10" t="s">
        <v>54</v>
      </c>
      <c r="E420" s="10" t="s">
        <v>717</v>
      </c>
      <c r="F420" s="10"/>
      <c r="G420" s="11">
        <f t="shared" si="43"/>
        <v>0</v>
      </c>
      <c r="H420" s="11">
        <f t="shared" si="43"/>
        <v>200000</v>
      </c>
    </row>
    <row r="421" spans="1:8" ht="30">
      <c r="A421" s="41" t="s">
        <v>5</v>
      </c>
      <c r="B421" s="10" t="s">
        <v>49</v>
      </c>
      <c r="C421" s="10" t="s">
        <v>82</v>
      </c>
      <c r="D421" s="10" t="s">
        <v>54</v>
      </c>
      <c r="E421" s="10" t="s">
        <v>717</v>
      </c>
      <c r="F421" s="10" t="s">
        <v>3</v>
      </c>
      <c r="G421" s="11">
        <f t="shared" si="43"/>
        <v>0</v>
      </c>
      <c r="H421" s="11">
        <f t="shared" si="43"/>
        <v>200000</v>
      </c>
    </row>
    <row r="422" spans="1:8" ht="45">
      <c r="A422" s="41" t="s">
        <v>6</v>
      </c>
      <c r="B422" s="10" t="s">
        <v>49</v>
      </c>
      <c r="C422" s="10" t="s">
        <v>82</v>
      </c>
      <c r="D422" s="10" t="s">
        <v>54</v>
      </c>
      <c r="E422" s="10" t="s">
        <v>717</v>
      </c>
      <c r="F422" s="10" t="s">
        <v>4</v>
      </c>
      <c r="G422" s="11">
        <v>0</v>
      </c>
      <c r="H422" s="11">
        <v>200000</v>
      </c>
    </row>
    <row r="423" spans="1:8" ht="30">
      <c r="A423" s="40" t="s">
        <v>99</v>
      </c>
      <c r="B423" s="37" t="s">
        <v>49</v>
      </c>
      <c r="C423" s="37" t="s">
        <v>82</v>
      </c>
      <c r="D423" s="37" t="s">
        <v>82</v>
      </c>
      <c r="E423" s="37"/>
      <c r="F423" s="37"/>
      <c r="G423" s="39">
        <f>G442+G424+G434</f>
        <v>38455</v>
      </c>
      <c r="H423" s="39">
        <f>H442+H424+H434</f>
        <v>38505</v>
      </c>
    </row>
    <row r="424" spans="1:8" ht="62.25">
      <c r="A424" s="20" t="s">
        <v>560</v>
      </c>
      <c r="B424" s="37" t="s">
        <v>49</v>
      </c>
      <c r="C424" s="37" t="s">
        <v>82</v>
      </c>
      <c r="D424" s="37" t="s">
        <v>82</v>
      </c>
      <c r="E424" s="37" t="s">
        <v>200</v>
      </c>
      <c r="F424" s="37"/>
      <c r="G424" s="39">
        <f aca="true" t="shared" si="44" ref="G424:H426">G425</f>
        <v>9339</v>
      </c>
      <c r="H424" s="39">
        <f t="shared" si="44"/>
        <v>9389</v>
      </c>
    </row>
    <row r="425" spans="1:8" ht="30">
      <c r="A425" s="36" t="s">
        <v>131</v>
      </c>
      <c r="B425" s="37" t="s">
        <v>49</v>
      </c>
      <c r="C425" s="37" t="s">
        <v>82</v>
      </c>
      <c r="D425" s="37" t="s">
        <v>82</v>
      </c>
      <c r="E425" s="37" t="s">
        <v>203</v>
      </c>
      <c r="F425" s="37"/>
      <c r="G425" s="39">
        <f t="shared" si="44"/>
        <v>9339</v>
      </c>
      <c r="H425" s="39">
        <f t="shared" si="44"/>
        <v>9389</v>
      </c>
    </row>
    <row r="426" spans="1:8" ht="45">
      <c r="A426" s="36" t="s">
        <v>568</v>
      </c>
      <c r="B426" s="37" t="s">
        <v>49</v>
      </c>
      <c r="C426" s="37" t="s">
        <v>82</v>
      </c>
      <c r="D426" s="37" t="s">
        <v>82</v>
      </c>
      <c r="E426" s="37" t="s">
        <v>569</v>
      </c>
      <c r="F426" s="37"/>
      <c r="G426" s="39">
        <f t="shared" si="44"/>
        <v>9339</v>
      </c>
      <c r="H426" s="39">
        <f t="shared" si="44"/>
        <v>9389</v>
      </c>
    </row>
    <row r="427" spans="1:8" ht="30">
      <c r="A427" s="41" t="s">
        <v>353</v>
      </c>
      <c r="B427" s="37" t="s">
        <v>49</v>
      </c>
      <c r="C427" s="37" t="s">
        <v>82</v>
      </c>
      <c r="D427" s="37" t="s">
        <v>82</v>
      </c>
      <c r="E427" s="37" t="s">
        <v>624</v>
      </c>
      <c r="F427" s="37"/>
      <c r="G427" s="39">
        <f>G428+G430+G432</f>
        <v>9339</v>
      </c>
      <c r="H427" s="39">
        <f>H428+H430+H432</f>
        <v>9389</v>
      </c>
    </row>
    <row r="428" spans="1:8" ht="75">
      <c r="A428" s="41" t="s">
        <v>0</v>
      </c>
      <c r="B428" s="37" t="s">
        <v>49</v>
      </c>
      <c r="C428" s="37" t="s">
        <v>82</v>
      </c>
      <c r="D428" s="37" t="s">
        <v>82</v>
      </c>
      <c r="E428" s="37" t="s">
        <v>624</v>
      </c>
      <c r="F428" s="37">
        <v>100</v>
      </c>
      <c r="G428" s="39">
        <f>G429</f>
        <v>8057.9</v>
      </c>
      <c r="H428" s="39">
        <f>H429</f>
        <v>8057.9</v>
      </c>
    </row>
    <row r="429" spans="1:11" ht="30">
      <c r="A429" s="41" t="s">
        <v>22</v>
      </c>
      <c r="B429" s="37" t="s">
        <v>49</v>
      </c>
      <c r="C429" s="37" t="s">
        <v>82</v>
      </c>
      <c r="D429" s="37" t="s">
        <v>82</v>
      </c>
      <c r="E429" s="37" t="s">
        <v>624</v>
      </c>
      <c r="F429" s="37">
        <v>110</v>
      </c>
      <c r="G429" s="39">
        <v>8057.9</v>
      </c>
      <c r="H429" s="39">
        <v>8057.9</v>
      </c>
      <c r="I429" s="53"/>
      <c r="J429" s="53"/>
      <c r="K429" s="53"/>
    </row>
    <row r="430" spans="1:8" ht="30">
      <c r="A430" s="41" t="s">
        <v>5</v>
      </c>
      <c r="B430" s="37" t="s">
        <v>49</v>
      </c>
      <c r="C430" s="37" t="s">
        <v>82</v>
      </c>
      <c r="D430" s="37" t="s">
        <v>82</v>
      </c>
      <c r="E430" s="37" t="s">
        <v>624</v>
      </c>
      <c r="F430" s="37">
        <v>200</v>
      </c>
      <c r="G430" s="39">
        <f>G431</f>
        <v>1271.1</v>
      </c>
      <c r="H430" s="39">
        <f>H431</f>
        <v>1321.1</v>
      </c>
    </row>
    <row r="431" spans="1:8" ht="45">
      <c r="A431" s="41" t="s">
        <v>6</v>
      </c>
      <c r="B431" s="37" t="s">
        <v>49</v>
      </c>
      <c r="C431" s="37" t="s">
        <v>82</v>
      </c>
      <c r="D431" s="37" t="s">
        <v>82</v>
      </c>
      <c r="E431" s="37" t="s">
        <v>624</v>
      </c>
      <c r="F431" s="37">
        <v>240</v>
      </c>
      <c r="G431" s="39">
        <v>1271.1</v>
      </c>
      <c r="H431" s="39">
        <v>1321.1</v>
      </c>
    </row>
    <row r="432" spans="1:8" ht="15">
      <c r="A432" s="41" t="s">
        <v>13</v>
      </c>
      <c r="B432" s="37" t="s">
        <v>49</v>
      </c>
      <c r="C432" s="37" t="s">
        <v>82</v>
      </c>
      <c r="D432" s="37" t="s">
        <v>82</v>
      </c>
      <c r="E432" s="37" t="s">
        <v>624</v>
      </c>
      <c r="F432" s="37">
        <v>800</v>
      </c>
      <c r="G432" s="39">
        <f>G433</f>
        <v>10</v>
      </c>
      <c r="H432" s="39">
        <f>H433</f>
        <v>10</v>
      </c>
    </row>
    <row r="433" spans="1:8" ht="15">
      <c r="A433" s="41" t="s">
        <v>14</v>
      </c>
      <c r="B433" s="37" t="s">
        <v>49</v>
      </c>
      <c r="C433" s="37" t="s">
        <v>82</v>
      </c>
      <c r="D433" s="37" t="s">
        <v>82</v>
      </c>
      <c r="E433" s="37" t="s">
        <v>624</v>
      </c>
      <c r="F433" s="37">
        <v>850</v>
      </c>
      <c r="G433" s="39">
        <v>10</v>
      </c>
      <c r="H433" s="39">
        <v>10</v>
      </c>
    </row>
    <row r="434" spans="1:8" ht="78">
      <c r="A434" s="20" t="s">
        <v>681</v>
      </c>
      <c r="B434" s="37" t="s">
        <v>49</v>
      </c>
      <c r="C434" s="10" t="s">
        <v>82</v>
      </c>
      <c r="D434" s="10" t="s">
        <v>82</v>
      </c>
      <c r="E434" s="10" t="s">
        <v>380</v>
      </c>
      <c r="F434" s="37"/>
      <c r="G434" s="11">
        <f aca="true" t="shared" si="45" ref="G434:H436">G435</f>
        <v>540</v>
      </c>
      <c r="H434" s="11">
        <f t="shared" si="45"/>
        <v>540</v>
      </c>
    </row>
    <row r="435" spans="1:8" ht="45">
      <c r="A435" s="13" t="s">
        <v>383</v>
      </c>
      <c r="B435" s="37" t="s">
        <v>49</v>
      </c>
      <c r="C435" s="10" t="s">
        <v>82</v>
      </c>
      <c r="D435" s="10" t="s">
        <v>82</v>
      </c>
      <c r="E435" s="10" t="s">
        <v>386</v>
      </c>
      <c r="F435" s="37"/>
      <c r="G435" s="11">
        <f t="shared" si="45"/>
        <v>540</v>
      </c>
      <c r="H435" s="11">
        <f t="shared" si="45"/>
        <v>540</v>
      </c>
    </row>
    <row r="436" spans="1:8" ht="75">
      <c r="A436" s="36" t="s">
        <v>420</v>
      </c>
      <c r="B436" s="37" t="s">
        <v>49</v>
      </c>
      <c r="C436" s="10" t="s">
        <v>82</v>
      </c>
      <c r="D436" s="10" t="s">
        <v>82</v>
      </c>
      <c r="E436" s="10" t="s">
        <v>407</v>
      </c>
      <c r="F436" s="10"/>
      <c r="G436" s="11">
        <f t="shared" si="45"/>
        <v>540</v>
      </c>
      <c r="H436" s="11">
        <f t="shared" si="45"/>
        <v>540</v>
      </c>
    </row>
    <row r="437" spans="1:8" ht="60">
      <c r="A437" s="40" t="s">
        <v>373</v>
      </c>
      <c r="B437" s="37" t="s">
        <v>49</v>
      </c>
      <c r="C437" s="10" t="s">
        <v>82</v>
      </c>
      <c r="D437" s="10" t="s">
        <v>82</v>
      </c>
      <c r="E437" s="37" t="s">
        <v>408</v>
      </c>
      <c r="F437" s="37"/>
      <c r="G437" s="11">
        <f>G438+G440</f>
        <v>540</v>
      </c>
      <c r="H437" s="11">
        <f>H438+H440</f>
        <v>540</v>
      </c>
    </row>
    <row r="438" spans="1:8" ht="75">
      <c r="A438" s="12" t="s">
        <v>0</v>
      </c>
      <c r="B438" s="37" t="s">
        <v>49</v>
      </c>
      <c r="C438" s="10" t="s">
        <v>82</v>
      </c>
      <c r="D438" s="10" t="s">
        <v>82</v>
      </c>
      <c r="E438" s="37" t="s">
        <v>408</v>
      </c>
      <c r="F438" s="37" t="s">
        <v>238</v>
      </c>
      <c r="G438" s="11">
        <f>G439</f>
        <v>513</v>
      </c>
      <c r="H438" s="11">
        <f>H439</f>
        <v>513</v>
      </c>
    </row>
    <row r="439" spans="1:8" ht="30">
      <c r="A439" s="12" t="s">
        <v>1</v>
      </c>
      <c r="B439" s="37" t="s">
        <v>49</v>
      </c>
      <c r="C439" s="10" t="s">
        <v>82</v>
      </c>
      <c r="D439" s="10" t="s">
        <v>82</v>
      </c>
      <c r="E439" s="37" t="s">
        <v>408</v>
      </c>
      <c r="F439" s="37" t="s">
        <v>2</v>
      </c>
      <c r="G439" s="11">
        <v>513</v>
      </c>
      <c r="H439" s="11">
        <v>513</v>
      </c>
    </row>
    <row r="440" spans="1:8" ht="30">
      <c r="A440" s="40" t="s">
        <v>5</v>
      </c>
      <c r="B440" s="37" t="s">
        <v>49</v>
      </c>
      <c r="C440" s="10" t="s">
        <v>82</v>
      </c>
      <c r="D440" s="10" t="s">
        <v>82</v>
      </c>
      <c r="E440" s="37" t="s">
        <v>408</v>
      </c>
      <c r="F440" s="37" t="s">
        <v>3</v>
      </c>
      <c r="G440" s="11">
        <f>G441</f>
        <v>27</v>
      </c>
      <c r="H440" s="11">
        <f>H441</f>
        <v>27</v>
      </c>
    </row>
    <row r="441" spans="1:8" ht="45">
      <c r="A441" s="40" t="s">
        <v>6</v>
      </c>
      <c r="B441" s="37" t="s">
        <v>49</v>
      </c>
      <c r="C441" s="10" t="s">
        <v>82</v>
      </c>
      <c r="D441" s="10" t="s">
        <v>82</v>
      </c>
      <c r="E441" s="37" t="s">
        <v>408</v>
      </c>
      <c r="F441" s="37" t="s">
        <v>4</v>
      </c>
      <c r="G441" s="11">
        <v>27</v>
      </c>
      <c r="H441" s="11">
        <v>27</v>
      </c>
    </row>
    <row r="442" spans="1:8" ht="30">
      <c r="A442" s="36" t="s">
        <v>377</v>
      </c>
      <c r="B442" s="37" t="s">
        <v>49</v>
      </c>
      <c r="C442" s="37" t="s">
        <v>82</v>
      </c>
      <c r="D442" s="37" t="s">
        <v>82</v>
      </c>
      <c r="E442" s="37" t="s">
        <v>168</v>
      </c>
      <c r="F442" s="37"/>
      <c r="G442" s="39">
        <f aca="true" t="shared" si="46" ref="G442:H444">G443</f>
        <v>28576</v>
      </c>
      <c r="H442" s="39">
        <f t="shared" si="46"/>
        <v>28576</v>
      </c>
    </row>
    <row r="443" spans="1:8" ht="45">
      <c r="A443" s="40" t="s">
        <v>427</v>
      </c>
      <c r="B443" s="37" t="s">
        <v>49</v>
      </c>
      <c r="C443" s="37" t="s">
        <v>82</v>
      </c>
      <c r="D443" s="37" t="s">
        <v>82</v>
      </c>
      <c r="E443" s="10" t="s">
        <v>706</v>
      </c>
      <c r="F443" s="37"/>
      <c r="G443" s="39">
        <f t="shared" si="46"/>
        <v>28576</v>
      </c>
      <c r="H443" s="39">
        <f t="shared" si="46"/>
        <v>28576</v>
      </c>
    </row>
    <row r="444" spans="1:8" ht="45">
      <c r="A444" s="40" t="s">
        <v>21</v>
      </c>
      <c r="B444" s="37" t="s">
        <v>49</v>
      </c>
      <c r="C444" s="37" t="s">
        <v>82</v>
      </c>
      <c r="D444" s="37" t="s">
        <v>82</v>
      </c>
      <c r="E444" s="10" t="s">
        <v>706</v>
      </c>
      <c r="F444" s="37" t="s">
        <v>20</v>
      </c>
      <c r="G444" s="39">
        <f t="shared" si="46"/>
        <v>28576</v>
      </c>
      <c r="H444" s="39">
        <f t="shared" si="46"/>
        <v>28576</v>
      </c>
    </row>
    <row r="445" spans="1:8" ht="15">
      <c r="A445" s="40" t="s">
        <v>92</v>
      </c>
      <c r="B445" s="37" t="s">
        <v>49</v>
      </c>
      <c r="C445" s="37" t="s">
        <v>82</v>
      </c>
      <c r="D445" s="37" t="s">
        <v>82</v>
      </c>
      <c r="E445" s="10" t="s">
        <v>706</v>
      </c>
      <c r="F445" s="37" t="s">
        <v>77</v>
      </c>
      <c r="G445" s="39">
        <v>28576</v>
      </c>
      <c r="H445" s="39">
        <v>28576</v>
      </c>
    </row>
    <row r="446" spans="1:8" ht="15">
      <c r="A446" s="36" t="s">
        <v>85</v>
      </c>
      <c r="B446" s="37" t="s">
        <v>49</v>
      </c>
      <c r="C446" s="37" t="s">
        <v>59</v>
      </c>
      <c r="D446" s="37"/>
      <c r="E446" s="37"/>
      <c r="F446" s="37"/>
      <c r="G446" s="39">
        <f>G447</f>
        <v>1729</v>
      </c>
      <c r="H446" s="39">
        <f>H447</f>
        <v>1729</v>
      </c>
    </row>
    <row r="447" spans="1:8" ht="30">
      <c r="A447" s="36" t="s">
        <v>86</v>
      </c>
      <c r="B447" s="37" t="s">
        <v>49</v>
      </c>
      <c r="C447" s="37" t="s">
        <v>59</v>
      </c>
      <c r="D447" s="37" t="s">
        <v>54</v>
      </c>
      <c r="E447" s="37"/>
      <c r="F447" s="37"/>
      <c r="G447" s="39">
        <f>G448</f>
        <v>1729</v>
      </c>
      <c r="H447" s="39">
        <f>H448</f>
        <v>1729</v>
      </c>
    </row>
    <row r="448" spans="1:8" ht="60">
      <c r="A448" s="36" t="s">
        <v>614</v>
      </c>
      <c r="B448" s="37" t="s">
        <v>49</v>
      </c>
      <c r="C448" s="37" t="s">
        <v>59</v>
      </c>
      <c r="D448" s="37" t="s">
        <v>54</v>
      </c>
      <c r="E448" s="37" t="s">
        <v>182</v>
      </c>
      <c r="F448" s="37"/>
      <c r="G448" s="39">
        <f>G449+G459+G463</f>
        <v>1729</v>
      </c>
      <c r="H448" s="39">
        <f>H449+H459+H463</f>
        <v>1729</v>
      </c>
    </row>
    <row r="449" spans="1:8" ht="135">
      <c r="A449" s="64" t="s">
        <v>615</v>
      </c>
      <c r="B449" s="37" t="s">
        <v>49</v>
      </c>
      <c r="C449" s="37" t="s">
        <v>59</v>
      </c>
      <c r="D449" s="37" t="s">
        <v>54</v>
      </c>
      <c r="E449" s="37" t="s">
        <v>181</v>
      </c>
      <c r="F449" s="37"/>
      <c r="G449" s="39">
        <f>G450+G453+G456</f>
        <v>654</v>
      </c>
      <c r="H449" s="39">
        <f>H450+H453+H456</f>
        <v>654</v>
      </c>
    </row>
    <row r="450" spans="1:8" ht="30">
      <c r="A450" s="44" t="s">
        <v>180</v>
      </c>
      <c r="B450" s="37" t="s">
        <v>49</v>
      </c>
      <c r="C450" s="37" t="s">
        <v>59</v>
      </c>
      <c r="D450" s="37" t="s">
        <v>54</v>
      </c>
      <c r="E450" s="37" t="s">
        <v>219</v>
      </c>
      <c r="F450" s="37"/>
      <c r="G450" s="39">
        <f>G451</f>
        <v>24</v>
      </c>
      <c r="H450" s="39">
        <f>H451</f>
        <v>24</v>
      </c>
    </row>
    <row r="451" spans="1:8" ht="30">
      <c r="A451" s="44" t="s">
        <v>5</v>
      </c>
      <c r="B451" s="37" t="s">
        <v>49</v>
      </c>
      <c r="C451" s="37" t="s">
        <v>59</v>
      </c>
      <c r="D451" s="37" t="s">
        <v>54</v>
      </c>
      <c r="E451" s="37" t="s">
        <v>219</v>
      </c>
      <c r="F451" s="37" t="s">
        <v>3</v>
      </c>
      <c r="G451" s="39">
        <f>G452</f>
        <v>24</v>
      </c>
      <c r="H451" s="39">
        <f>H452</f>
        <v>24</v>
      </c>
    </row>
    <row r="452" spans="1:8" ht="45">
      <c r="A452" s="44" t="s">
        <v>6</v>
      </c>
      <c r="B452" s="37" t="s">
        <v>49</v>
      </c>
      <c r="C452" s="37" t="s">
        <v>59</v>
      </c>
      <c r="D452" s="37" t="s">
        <v>54</v>
      </c>
      <c r="E452" s="37" t="s">
        <v>219</v>
      </c>
      <c r="F452" s="37" t="s">
        <v>4</v>
      </c>
      <c r="G452" s="39">
        <v>24</v>
      </c>
      <c r="H452" s="39">
        <v>24</v>
      </c>
    </row>
    <row r="453" spans="1:8" ht="75">
      <c r="A453" s="44" t="s">
        <v>616</v>
      </c>
      <c r="B453" s="37" t="s">
        <v>49</v>
      </c>
      <c r="C453" s="37" t="s">
        <v>59</v>
      </c>
      <c r="D453" s="37" t="s">
        <v>54</v>
      </c>
      <c r="E453" s="37" t="s">
        <v>293</v>
      </c>
      <c r="F453" s="37"/>
      <c r="G453" s="39">
        <f>G454</f>
        <v>180</v>
      </c>
      <c r="H453" s="39">
        <f>H454</f>
        <v>180</v>
      </c>
    </row>
    <row r="454" spans="1:8" ht="30">
      <c r="A454" s="44" t="s">
        <v>5</v>
      </c>
      <c r="B454" s="37" t="s">
        <v>49</v>
      </c>
      <c r="C454" s="37" t="s">
        <v>59</v>
      </c>
      <c r="D454" s="37" t="s">
        <v>54</v>
      </c>
      <c r="E454" s="37" t="s">
        <v>293</v>
      </c>
      <c r="F454" s="37" t="s">
        <v>3</v>
      </c>
      <c r="G454" s="39">
        <f>G455</f>
        <v>180</v>
      </c>
      <c r="H454" s="39">
        <f>H455</f>
        <v>180</v>
      </c>
    </row>
    <row r="455" spans="1:8" ht="45">
      <c r="A455" s="44" t="s">
        <v>6</v>
      </c>
      <c r="B455" s="37" t="s">
        <v>49</v>
      </c>
      <c r="C455" s="37" t="s">
        <v>59</v>
      </c>
      <c r="D455" s="37" t="s">
        <v>54</v>
      </c>
      <c r="E455" s="37" t="s">
        <v>293</v>
      </c>
      <c r="F455" s="37" t="s">
        <v>4</v>
      </c>
      <c r="G455" s="39">
        <v>180</v>
      </c>
      <c r="H455" s="39">
        <v>180</v>
      </c>
    </row>
    <row r="456" spans="1:8" ht="75">
      <c r="A456" s="44" t="s">
        <v>617</v>
      </c>
      <c r="B456" s="37" t="s">
        <v>49</v>
      </c>
      <c r="C456" s="37" t="s">
        <v>59</v>
      </c>
      <c r="D456" s="37" t="s">
        <v>54</v>
      </c>
      <c r="E456" s="37" t="s">
        <v>290</v>
      </c>
      <c r="F456" s="37"/>
      <c r="G456" s="39">
        <f>G457</f>
        <v>450</v>
      </c>
      <c r="H456" s="39">
        <f>H457</f>
        <v>450</v>
      </c>
    </row>
    <row r="457" spans="1:8" ht="45">
      <c r="A457" s="40" t="s">
        <v>21</v>
      </c>
      <c r="B457" s="37" t="s">
        <v>49</v>
      </c>
      <c r="C457" s="37" t="s">
        <v>59</v>
      </c>
      <c r="D457" s="37" t="s">
        <v>54</v>
      </c>
      <c r="E457" s="37" t="s">
        <v>290</v>
      </c>
      <c r="F457" s="37" t="s">
        <v>20</v>
      </c>
      <c r="G457" s="39">
        <f>G458</f>
        <v>450</v>
      </c>
      <c r="H457" s="39">
        <f>H458</f>
        <v>450</v>
      </c>
    </row>
    <row r="458" spans="1:8" ht="15">
      <c r="A458" s="40" t="s">
        <v>92</v>
      </c>
      <c r="B458" s="37" t="s">
        <v>49</v>
      </c>
      <c r="C458" s="37" t="s">
        <v>59</v>
      </c>
      <c r="D458" s="37" t="s">
        <v>54</v>
      </c>
      <c r="E458" s="37" t="s">
        <v>290</v>
      </c>
      <c r="F458" s="37" t="s">
        <v>77</v>
      </c>
      <c r="G458" s="39">
        <v>450</v>
      </c>
      <c r="H458" s="39">
        <v>450</v>
      </c>
    </row>
    <row r="459" spans="1:8" ht="45">
      <c r="A459" s="64" t="s">
        <v>618</v>
      </c>
      <c r="B459" s="37" t="s">
        <v>49</v>
      </c>
      <c r="C459" s="37" t="s">
        <v>59</v>
      </c>
      <c r="D459" s="37" t="s">
        <v>54</v>
      </c>
      <c r="E459" s="37" t="s">
        <v>228</v>
      </c>
      <c r="F459" s="37"/>
      <c r="G459" s="39">
        <f aca="true" t="shared" si="47" ref="G459:H461">G460</f>
        <v>1045</v>
      </c>
      <c r="H459" s="39">
        <f t="shared" si="47"/>
        <v>1045</v>
      </c>
    </row>
    <row r="460" spans="1:8" ht="30">
      <c r="A460" s="44" t="s">
        <v>619</v>
      </c>
      <c r="B460" s="37" t="s">
        <v>49</v>
      </c>
      <c r="C460" s="37" t="s">
        <v>59</v>
      </c>
      <c r="D460" s="37" t="s">
        <v>54</v>
      </c>
      <c r="E460" s="37" t="s">
        <v>220</v>
      </c>
      <c r="F460" s="37"/>
      <c r="G460" s="39">
        <f t="shared" si="47"/>
        <v>1045</v>
      </c>
      <c r="H460" s="39">
        <f t="shared" si="47"/>
        <v>1045</v>
      </c>
    </row>
    <row r="461" spans="1:8" ht="30">
      <c r="A461" s="44" t="s">
        <v>5</v>
      </c>
      <c r="B461" s="37" t="s">
        <v>49</v>
      </c>
      <c r="C461" s="37" t="s">
        <v>59</v>
      </c>
      <c r="D461" s="37" t="s">
        <v>54</v>
      </c>
      <c r="E461" s="37" t="s">
        <v>220</v>
      </c>
      <c r="F461" s="37" t="s">
        <v>3</v>
      </c>
      <c r="G461" s="39">
        <f t="shared" si="47"/>
        <v>1045</v>
      </c>
      <c r="H461" s="39">
        <f t="shared" si="47"/>
        <v>1045</v>
      </c>
    </row>
    <row r="462" spans="1:8" ht="45">
      <c r="A462" s="44" t="s">
        <v>6</v>
      </c>
      <c r="B462" s="37" t="s">
        <v>49</v>
      </c>
      <c r="C462" s="37" t="s">
        <v>59</v>
      </c>
      <c r="D462" s="37" t="s">
        <v>54</v>
      </c>
      <c r="E462" s="37" t="s">
        <v>220</v>
      </c>
      <c r="F462" s="37" t="s">
        <v>4</v>
      </c>
      <c r="G462" s="39">
        <v>1045</v>
      </c>
      <c r="H462" s="39">
        <v>1045</v>
      </c>
    </row>
    <row r="463" spans="1:8" ht="60">
      <c r="A463" s="64" t="s">
        <v>620</v>
      </c>
      <c r="B463" s="37" t="s">
        <v>49</v>
      </c>
      <c r="C463" s="37" t="s">
        <v>59</v>
      </c>
      <c r="D463" s="37" t="s">
        <v>54</v>
      </c>
      <c r="E463" s="37" t="s">
        <v>227</v>
      </c>
      <c r="F463" s="37"/>
      <c r="G463" s="39">
        <f aca="true" t="shared" si="48" ref="G463:H465">G464</f>
        <v>30</v>
      </c>
      <c r="H463" s="39">
        <f t="shared" si="48"/>
        <v>30</v>
      </c>
    </row>
    <row r="464" spans="1:8" ht="60">
      <c r="A464" s="64" t="s">
        <v>621</v>
      </c>
      <c r="B464" s="37" t="s">
        <v>49</v>
      </c>
      <c r="C464" s="37" t="s">
        <v>59</v>
      </c>
      <c r="D464" s="37" t="s">
        <v>54</v>
      </c>
      <c r="E464" s="37" t="s">
        <v>221</v>
      </c>
      <c r="F464" s="37"/>
      <c r="G464" s="39">
        <f t="shared" si="48"/>
        <v>30</v>
      </c>
      <c r="H464" s="39">
        <f t="shared" si="48"/>
        <v>30</v>
      </c>
    </row>
    <row r="465" spans="1:8" ht="30">
      <c r="A465" s="44" t="s">
        <v>5</v>
      </c>
      <c r="B465" s="37" t="s">
        <v>49</v>
      </c>
      <c r="C465" s="37" t="s">
        <v>59</v>
      </c>
      <c r="D465" s="37" t="s">
        <v>54</v>
      </c>
      <c r="E465" s="37" t="s">
        <v>221</v>
      </c>
      <c r="F465" s="37" t="s">
        <v>3</v>
      </c>
      <c r="G465" s="39">
        <f t="shared" si="48"/>
        <v>30</v>
      </c>
      <c r="H465" s="39">
        <f t="shared" si="48"/>
        <v>30</v>
      </c>
    </row>
    <row r="466" spans="1:8" ht="45">
      <c r="A466" s="44" t="s">
        <v>6</v>
      </c>
      <c r="B466" s="37" t="s">
        <v>49</v>
      </c>
      <c r="C466" s="37" t="s">
        <v>59</v>
      </c>
      <c r="D466" s="37" t="s">
        <v>54</v>
      </c>
      <c r="E466" s="37" t="s">
        <v>221</v>
      </c>
      <c r="F466" s="37" t="s">
        <v>4</v>
      </c>
      <c r="G466" s="39">
        <v>30</v>
      </c>
      <c r="H466" s="39">
        <v>30</v>
      </c>
    </row>
    <row r="467" spans="1:8" ht="15">
      <c r="A467" s="36" t="s">
        <v>87</v>
      </c>
      <c r="B467" s="37" t="s">
        <v>49</v>
      </c>
      <c r="C467" s="37" t="s">
        <v>74</v>
      </c>
      <c r="D467" s="37"/>
      <c r="E467" s="37"/>
      <c r="F467" s="37"/>
      <c r="G467" s="39">
        <f>G468+G475</f>
        <v>43371.2</v>
      </c>
      <c r="H467" s="39">
        <f>H468+H475</f>
        <v>18219.7</v>
      </c>
    </row>
    <row r="468" spans="1:8" ht="15">
      <c r="A468" s="36" t="s">
        <v>234</v>
      </c>
      <c r="B468" s="37" t="s">
        <v>49</v>
      </c>
      <c r="C468" s="37" t="s">
        <v>74</v>
      </c>
      <c r="D468" s="37" t="s">
        <v>52</v>
      </c>
      <c r="E468" s="37"/>
      <c r="F468" s="37"/>
      <c r="G468" s="39">
        <f>G469</f>
        <v>25151.5</v>
      </c>
      <c r="H468" s="39">
        <f>H469</f>
        <v>0</v>
      </c>
    </row>
    <row r="469" spans="1:8" ht="62.25">
      <c r="A469" s="63" t="s">
        <v>434</v>
      </c>
      <c r="B469" s="37" t="s">
        <v>49</v>
      </c>
      <c r="C469" s="37" t="s">
        <v>74</v>
      </c>
      <c r="D469" s="37" t="s">
        <v>52</v>
      </c>
      <c r="E469" s="37" t="s">
        <v>143</v>
      </c>
      <c r="F469" s="37"/>
      <c r="G469" s="39">
        <f aca="true" t="shared" si="49" ref="G469:H473">G470</f>
        <v>25151.5</v>
      </c>
      <c r="H469" s="39">
        <f t="shared" si="49"/>
        <v>0</v>
      </c>
    </row>
    <row r="470" spans="1:8" ht="15">
      <c r="A470" s="13" t="s">
        <v>436</v>
      </c>
      <c r="B470" s="37" t="s">
        <v>49</v>
      </c>
      <c r="C470" s="37" t="s">
        <v>74</v>
      </c>
      <c r="D470" s="37" t="s">
        <v>52</v>
      </c>
      <c r="E470" s="37" t="s">
        <v>148</v>
      </c>
      <c r="F470" s="37"/>
      <c r="G470" s="39">
        <f t="shared" si="49"/>
        <v>25151.5</v>
      </c>
      <c r="H470" s="39">
        <f t="shared" si="49"/>
        <v>0</v>
      </c>
    </row>
    <row r="471" spans="1:8" ht="60">
      <c r="A471" s="36" t="s">
        <v>283</v>
      </c>
      <c r="B471" s="37" t="s">
        <v>49</v>
      </c>
      <c r="C471" s="37" t="s">
        <v>74</v>
      </c>
      <c r="D471" s="37" t="s">
        <v>52</v>
      </c>
      <c r="E471" s="37" t="s">
        <v>284</v>
      </c>
      <c r="F471" s="37"/>
      <c r="G471" s="39">
        <f>G472</f>
        <v>25151.5</v>
      </c>
      <c r="H471" s="39">
        <f>H472</f>
        <v>0</v>
      </c>
    </row>
    <row r="472" spans="1:8" ht="45">
      <c r="A472" s="36" t="s">
        <v>286</v>
      </c>
      <c r="B472" s="37" t="s">
        <v>49</v>
      </c>
      <c r="C472" s="37" t="s">
        <v>74</v>
      </c>
      <c r="D472" s="37" t="s">
        <v>52</v>
      </c>
      <c r="E472" s="37" t="s">
        <v>285</v>
      </c>
      <c r="F472" s="37"/>
      <c r="G472" s="39">
        <f t="shared" si="49"/>
        <v>25151.5</v>
      </c>
      <c r="H472" s="39">
        <f t="shared" si="49"/>
        <v>0</v>
      </c>
    </row>
    <row r="473" spans="1:8" ht="45">
      <c r="A473" s="40" t="s">
        <v>16</v>
      </c>
      <c r="B473" s="37" t="s">
        <v>49</v>
      </c>
      <c r="C473" s="37" t="s">
        <v>74</v>
      </c>
      <c r="D473" s="37" t="s">
        <v>52</v>
      </c>
      <c r="E473" s="37" t="s">
        <v>285</v>
      </c>
      <c r="F473" s="37" t="s">
        <v>17</v>
      </c>
      <c r="G473" s="39">
        <f t="shared" si="49"/>
        <v>25151.5</v>
      </c>
      <c r="H473" s="39">
        <f t="shared" si="49"/>
        <v>0</v>
      </c>
    </row>
    <row r="474" spans="1:8" ht="15">
      <c r="A474" s="40" t="s">
        <v>98</v>
      </c>
      <c r="B474" s="37" t="s">
        <v>49</v>
      </c>
      <c r="C474" s="37" t="s">
        <v>74</v>
      </c>
      <c r="D474" s="37" t="s">
        <v>52</v>
      </c>
      <c r="E474" s="37" t="s">
        <v>285</v>
      </c>
      <c r="F474" s="37" t="s">
        <v>97</v>
      </c>
      <c r="G474" s="39">
        <v>25151.5</v>
      </c>
      <c r="H474" s="39">
        <v>0</v>
      </c>
    </row>
    <row r="475" spans="1:8" ht="15">
      <c r="A475" s="36" t="s">
        <v>34</v>
      </c>
      <c r="B475" s="37" t="s">
        <v>49</v>
      </c>
      <c r="C475" s="37" t="s">
        <v>74</v>
      </c>
      <c r="D475" s="37" t="s">
        <v>72</v>
      </c>
      <c r="E475" s="37"/>
      <c r="F475" s="37"/>
      <c r="G475" s="39">
        <f>G482+G476</f>
        <v>18219.7</v>
      </c>
      <c r="H475" s="39">
        <f>H482+H476</f>
        <v>18219.7</v>
      </c>
    </row>
    <row r="476" spans="1:8" ht="62.25">
      <c r="A476" s="63" t="s">
        <v>434</v>
      </c>
      <c r="B476" s="37" t="s">
        <v>49</v>
      </c>
      <c r="C476" s="37" t="s">
        <v>74</v>
      </c>
      <c r="D476" s="37" t="s">
        <v>72</v>
      </c>
      <c r="E476" s="37" t="s">
        <v>143</v>
      </c>
      <c r="F476" s="37"/>
      <c r="G476" s="39">
        <f aca="true" t="shared" si="50" ref="G476:H479">G477</f>
        <v>832</v>
      </c>
      <c r="H476" s="39">
        <f t="shared" si="50"/>
        <v>832</v>
      </c>
    </row>
    <row r="477" spans="1:8" ht="15">
      <c r="A477" s="9" t="s">
        <v>435</v>
      </c>
      <c r="B477" s="37" t="s">
        <v>49</v>
      </c>
      <c r="C477" s="37" t="s">
        <v>74</v>
      </c>
      <c r="D477" s="37" t="s">
        <v>72</v>
      </c>
      <c r="E477" s="37" t="s">
        <v>144</v>
      </c>
      <c r="F477" s="37"/>
      <c r="G477" s="39">
        <f t="shared" si="50"/>
        <v>832</v>
      </c>
      <c r="H477" s="39">
        <f t="shared" si="50"/>
        <v>832</v>
      </c>
    </row>
    <row r="478" spans="1:8" ht="90">
      <c r="A478" s="9" t="s">
        <v>441</v>
      </c>
      <c r="B478" s="37" t="s">
        <v>49</v>
      </c>
      <c r="C478" s="37" t="s">
        <v>74</v>
      </c>
      <c r="D478" s="37" t="s">
        <v>72</v>
      </c>
      <c r="E478" s="37" t="s">
        <v>145</v>
      </c>
      <c r="F478" s="37"/>
      <c r="G478" s="39">
        <f t="shared" si="50"/>
        <v>832</v>
      </c>
      <c r="H478" s="39">
        <f t="shared" si="50"/>
        <v>832</v>
      </c>
    </row>
    <row r="479" spans="1:8" ht="90">
      <c r="A479" s="41" t="s">
        <v>445</v>
      </c>
      <c r="B479" s="37" t="s">
        <v>49</v>
      </c>
      <c r="C479" s="37" t="s">
        <v>74</v>
      </c>
      <c r="D479" s="37" t="s">
        <v>72</v>
      </c>
      <c r="E479" s="37" t="s">
        <v>334</v>
      </c>
      <c r="F479" s="37"/>
      <c r="G479" s="46">
        <f t="shared" si="50"/>
        <v>832</v>
      </c>
      <c r="H479" s="46">
        <f t="shared" si="50"/>
        <v>832</v>
      </c>
    </row>
    <row r="480" spans="1:8" ht="75">
      <c r="A480" s="41" t="s">
        <v>0</v>
      </c>
      <c r="B480" s="37" t="s">
        <v>49</v>
      </c>
      <c r="C480" s="37" t="s">
        <v>74</v>
      </c>
      <c r="D480" s="37" t="s">
        <v>72</v>
      </c>
      <c r="E480" s="37" t="s">
        <v>334</v>
      </c>
      <c r="F480" s="43">
        <v>100</v>
      </c>
      <c r="G480" s="46">
        <f>G481</f>
        <v>832</v>
      </c>
      <c r="H480" s="46">
        <f>H481</f>
        <v>832</v>
      </c>
    </row>
    <row r="481" spans="1:8" ht="30">
      <c r="A481" s="41" t="s">
        <v>22</v>
      </c>
      <c r="B481" s="37" t="s">
        <v>49</v>
      </c>
      <c r="C481" s="37" t="s">
        <v>74</v>
      </c>
      <c r="D481" s="37" t="s">
        <v>72</v>
      </c>
      <c r="E481" s="37" t="s">
        <v>334</v>
      </c>
      <c r="F481" s="43">
        <v>110</v>
      </c>
      <c r="G481" s="28">
        <v>832</v>
      </c>
      <c r="H481" s="28">
        <v>832</v>
      </c>
    </row>
    <row r="482" spans="1:8" ht="30">
      <c r="A482" s="36" t="s">
        <v>377</v>
      </c>
      <c r="B482" s="37" t="s">
        <v>49</v>
      </c>
      <c r="C482" s="37" t="s">
        <v>74</v>
      </c>
      <c r="D482" s="37" t="s">
        <v>72</v>
      </c>
      <c r="E482" s="37" t="s">
        <v>168</v>
      </c>
      <c r="F482" s="37"/>
      <c r="G482" s="39">
        <f>G483</f>
        <v>17387.7</v>
      </c>
      <c r="H482" s="39">
        <f>H483</f>
        <v>17387.7</v>
      </c>
    </row>
    <row r="483" spans="1:8" ht="45">
      <c r="A483" s="9" t="s">
        <v>277</v>
      </c>
      <c r="B483" s="37" t="s">
        <v>49</v>
      </c>
      <c r="C483" s="37" t="s">
        <v>74</v>
      </c>
      <c r="D483" s="37" t="s">
        <v>72</v>
      </c>
      <c r="E483" s="37" t="s">
        <v>276</v>
      </c>
      <c r="F483" s="37"/>
      <c r="G483" s="39">
        <f>G484+G486</f>
        <v>17387.7</v>
      </c>
      <c r="H483" s="39">
        <f>H484+H486</f>
        <v>17387.7</v>
      </c>
    </row>
    <row r="484" spans="1:8" ht="75">
      <c r="A484" s="41" t="s">
        <v>0</v>
      </c>
      <c r="B484" s="37" t="s">
        <v>49</v>
      </c>
      <c r="C484" s="37" t="s">
        <v>74</v>
      </c>
      <c r="D484" s="37" t="s">
        <v>72</v>
      </c>
      <c r="E484" s="37" t="s">
        <v>276</v>
      </c>
      <c r="F484" s="37" t="s">
        <v>238</v>
      </c>
      <c r="G484" s="39">
        <f>G485</f>
        <v>16295.1</v>
      </c>
      <c r="H484" s="39">
        <f>H485</f>
        <v>16295.1</v>
      </c>
    </row>
    <row r="485" spans="1:8" ht="30">
      <c r="A485" s="41" t="s">
        <v>22</v>
      </c>
      <c r="B485" s="37" t="s">
        <v>49</v>
      </c>
      <c r="C485" s="37" t="s">
        <v>74</v>
      </c>
      <c r="D485" s="37" t="s">
        <v>72</v>
      </c>
      <c r="E485" s="37" t="s">
        <v>276</v>
      </c>
      <c r="F485" s="37" t="s">
        <v>33</v>
      </c>
      <c r="G485" s="39">
        <v>16295.1</v>
      </c>
      <c r="H485" s="39">
        <v>16295.1</v>
      </c>
    </row>
    <row r="486" spans="1:8" ht="30">
      <c r="A486" s="41" t="s">
        <v>5</v>
      </c>
      <c r="B486" s="37" t="s">
        <v>49</v>
      </c>
      <c r="C486" s="37" t="s">
        <v>74</v>
      </c>
      <c r="D486" s="37" t="s">
        <v>72</v>
      </c>
      <c r="E486" s="37" t="s">
        <v>276</v>
      </c>
      <c r="F486" s="37" t="s">
        <v>3</v>
      </c>
      <c r="G486" s="39">
        <f>G487</f>
        <v>1092.6</v>
      </c>
      <c r="H486" s="39">
        <f>H487</f>
        <v>1092.6</v>
      </c>
    </row>
    <row r="487" spans="1:8" ht="45">
      <c r="A487" s="41" t="s">
        <v>6</v>
      </c>
      <c r="B487" s="37" t="s">
        <v>49</v>
      </c>
      <c r="C487" s="37" t="s">
        <v>74</v>
      </c>
      <c r="D487" s="37" t="s">
        <v>72</v>
      </c>
      <c r="E487" s="37" t="s">
        <v>276</v>
      </c>
      <c r="F487" s="37" t="s">
        <v>4</v>
      </c>
      <c r="G487" s="39">
        <v>1092.6</v>
      </c>
      <c r="H487" s="39">
        <v>1092.6</v>
      </c>
    </row>
    <row r="488" spans="1:8" ht="15">
      <c r="A488" s="36" t="s">
        <v>30</v>
      </c>
      <c r="B488" s="37" t="s">
        <v>49</v>
      </c>
      <c r="C488" s="37" t="s">
        <v>75</v>
      </c>
      <c r="D488" s="37"/>
      <c r="E488" s="37"/>
      <c r="F488" s="37"/>
      <c r="G488" s="39">
        <f aca="true" t="shared" si="51" ref="G488:H490">G489</f>
        <v>8647.9</v>
      </c>
      <c r="H488" s="39">
        <f t="shared" si="51"/>
        <v>8646.699999999999</v>
      </c>
    </row>
    <row r="489" spans="1:8" ht="30">
      <c r="A489" s="36" t="s">
        <v>31</v>
      </c>
      <c r="B489" s="37" t="s">
        <v>49</v>
      </c>
      <c r="C489" s="37" t="s">
        <v>75</v>
      </c>
      <c r="D489" s="37" t="s">
        <v>57</v>
      </c>
      <c r="E489" s="37"/>
      <c r="F489" s="37"/>
      <c r="G489" s="39">
        <f t="shared" si="51"/>
        <v>8647.9</v>
      </c>
      <c r="H489" s="39">
        <f t="shared" si="51"/>
        <v>8646.699999999999</v>
      </c>
    </row>
    <row r="490" spans="1:8" ht="30">
      <c r="A490" s="36" t="s">
        <v>377</v>
      </c>
      <c r="B490" s="37" t="s">
        <v>49</v>
      </c>
      <c r="C490" s="37" t="s">
        <v>75</v>
      </c>
      <c r="D490" s="37" t="s">
        <v>57</v>
      </c>
      <c r="E490" s="37" t="s">
        <v>168</v>
      </c>
      <c r="F490" s="37"/>
      <c r="G490" s="39">
        <f t="shared" si="51"/>
        <v>8647.9</v>
      </c>
      <c r="H490" s="39">
        <f t="shared" si="51"/>
        <v>8646.699999999999</v>
      </c>
    </row>
    <row r="491" spans="1:8" ht="45">
      <c r="A491" s="9" t="s">
        <v>277</v>
      </c>
      <c r="B491" s="37" t="s">
        <v>49</v>
      </c>
      <c r="C491" s="37" t="s">
        <v>75</v>
      </c>
      <c r="D491" s="37" t="s">
        <v>57</v>
      </c>
      <c r="E491" s="37" t="s">
        <v>276</v>
      </c>
      <c r="F491" s="37"/>
      <c r="G491" s="39">
        <f>G492+G494</f>
        <v>8647.9</v>
      </c>
      <c r="H491" s="39">
        <f>H492+H494</f>
        <v>8646.699999999999</v>
      </c>
    </row>
    <row r="492" spans="1:8" ht="75">
      <c r="A492" s="41" t="s">
        <v>0</v>
      </c>
      <c r="B492" s="37" t="s">
        <v>49</v>
      </c>
      <c r="C492" s="37" t="s">
        <v>75</v>
      </c>
      <c r="D492" s="37" t="s">
        <v>57</v>
      </c>
      <c r="E492" s="37" t="s">
        <v>276</v>
      </c>
      <c r="F492" s="37" t="s">
        <v>238</v>
      </c>
      <c r="G492" s="39">
        <f>G493</f>
        <v>7824.1</v>
      </c>
      <c r="H492" s="39">
        <f>H493</f>
        <v>7822.9</v>
      </c>
    </row>
    <row r="493" spans="1:8" ht="30">
      <c r="A493" s="41" t="s">
        <v>22</v>
      </c>
      <c r="B493" s="37" t="s">
        <v>49</v>
      </c>
      <c r="C493" s="37" t="s">
        <v>75</v>
      </c>
      <c r="D493" s="37" t="s">
        <v>57</v>
      </c>
      <c r="E493" s="37" t="s">
        <v>276</v>
      </c>
      <c r="F493" s="37" t="s">
        <v>33</v>
      </c>
      <c r="G493" s="39">
        <v>7824.1</v>
      </c>
      <c r="H493" s="39">
        <v>7822.9</v>
      </c>
    </row>
    <row r="494" spans="1:8" ht="30">
      <c r="A494" s="41" t="s">
        <v>5</v>
      </c>
      <c r="B494" s="37" t="s">
        <v>49</v>
      </c>
      <c r="C494" s="37" t="s">
        <v>75</v>
      </c>
      <c r="D494" s="37" t="s">
        <v>57</v>
      </c>
      <c r="E494" s="37" t="s">
        <v>276</v>
      </c>
      <c r="F494" s="37" t="s">
        <v>3</v>
      </c>
      <c r="G494" s="39">
        <f>G495</f>
        <v>823.8</v>
      </c>
      <c r="H494" s="39">
        <f>H495</f>
        <v>823.8</v>
      </c>
    </row>
    <row r="495" spans="1:8" ht="45">
      <c r="A495" s="41" t="s">
        <v>6</v>
      </c>
      <c r="B495" s="37" t="s">
        <v>49</v>
      </c>
      <c r="C495" s="37" t="s">
        <v>75</v>
      </c>
      <c r="D495" s="37" t="s">
        <v>57</v>
      </c>
      <c r="E495" s="37" t="s">
        <v>276</v>
      </c>
      <c r="F495" s="37" t="s">
        <v>4</v>
      </c>
      <c r="G495" s="39">
        <v>823.8</v>
      </c>
      <c r="H495" s="39">
        <v>823.8</v>
      </c>
    </row>
    <row r="496" spans="1:8" ht="15">
      <c r="A496" s="36" t="s">
        <v>139</v>
      </c>
      <c r="B496" s="37" t="s">
        <v>49</v>
      </c>
      <c r="C496" s="37" t="s">
        <v>72</v>
      </c>
      <c r="D496" s="37"/>
      <c r="E496" s="37"/>
      <c r="F496" s="37"/>
      <c r="G496" s="39">
        <f aca="true" t="shared" si="52" ref="G496:H500">G497</f>
        <v>15270</v>
      </c>
      <c r="H496" s="39">
        <f t="shared" si="52"/>
        <v>15881</v>
      </c>
    </row>
    <row r="497" spans="1:8" ht="15">
      <c r="A497" s="41" t="s">
        <v>140</v>
      </c>
      <c r="B497" s="37" t="s">
        <v>49</v>
      </c>
      <c r="C497" s="37" t="s">
        <v>72</v>
      </c>
      <c r="D497" s="37" t="s">
        <v>72</v>
      </c>
      <c r="E497" s="37"/>
      <c r="F497" s="37"/>
      <c r="G497" s="39">
        <f t="shared" si="52"/>
        <v>15270</v>
      </c>
      <c r="H497" s="39">
        <f t="shared" si="52"/>
        <v>15881</v>
      </c>
    </row>
    <row r="498" spans="1:8" ht="30">
      <c r="A498" s="36" t="s">
        <v>377</v>
      </c>
      <c r="B498" s="37" t="s">
        <v>49</v>
      </c>
      <c r="C498" s="37" t="s">
        <v>72</v>
      </c>
      <c r="D498" s="37" t="s">
        <v>72</v>
      </c>
      <c r="E498" s="37" t="s">
        <v>168</v>
      </c>
      <c r="F498" s="37"/>
      <c r="G498" s="39">
        <f t="shared" si="52"/>
        <v>15270</v>
      </c>
      <c r="H498" s="39">
        <f t="shared" si="52"/>
        <v>15881</v>
      </c>
    </row>
    <row r="499" spans="1:8" ht="75">
      <c r="A499" s="98" t="s">
        <v>138</v>
      </c>
      <c r="B499" s="37" t="s">
        <v>49</v>
      </c>
      <c r="C499" s="37" t="s">
        <v>72</v>
      </c>
      <c r="D499" s="37" t="s">
        <v>72</v>
      </c>
      <c r="E499" s="37" t="s">
        <v>172</v>
      </c>
      <c r="F499" s="37"/>
      <c r="G499" s="39">
        <f t="shared" si="52"/>
        <v>15270</v>
      </c>
      <c r="H499" s="39">
        <f t="shared" si="52"/>
        <v>15881</v>
      </c>
    </row>
    <row r="500" spans="1:8" ht="30">
      <c r="A500" s="41" t="s">
        <v>5</v>
      </c>
      <c r="B500" s="37" t="s">
        <v>49</v>
      </c>
      <c r="C500" s="37" t="s">
        <v>72</v>
      </c>
      <c r="D500" s="37" t="s">
        <v>72</v>
      </c>
      <c r="E500" s="37" t="s">
        <v>172</v>
      </c>
      <c r="F500" s="37" t="s">
        <v>3</v>
      </c>
      <c r="G500" s="39">
        <f t="shared" si="52"/>
        <v>15270</v>
      </c>
      <c r="H500" s="39">
        <f t="shared" si="52"/>
        <v>15881</v>
      </c>
    </row>
    <row r="501" spans="1:8" ht="45">
      <c r="A501" s="41" t="s">
        <v>6</v>
      </c>
      <c r="B501" s="37" t="s">
        <v>49</v>
      </c>
      <c r="C501" s="37" t="s">
        <v>72</v>
      </c>
      <c r="D501" s="37" t="s">
        <v>72</v>
      </c>
      <c r="E501" s="37" t="s">
        <v>172</v>
      </c>
      <c r="F501" s="37" t="s">
        <v>4</v>
      </c>
      <c r="G501" s="39">
        <v>15270</v>
      </c>
      <c r="H501" s="39">
        <v>15881</v>
      </c>
    </row>
    <row r="502" spans="1:8" ht="15">
      <c r="A502" s="36" t="s">
        <v>89</v>
      </c>
      <c r="B502" s="37" t="s">
        <v>49</v>
      </c>
      <c r="C502" s="37" t="s">
        <v>88</v>
      </c>
      <c r="D502" s="37"/>
      <c r="E502" s="37"/>
      <c r="F502" s="37"/>
      <c r="G502" s="39">
        <f>G503+G510+G544</f>
        <v>33082</v>
      </c>
      <c r="H502" s="39">
        <f>H503+H510+H544</f>
        <v>42341</v>
      </c>
    </row>
    <row r="503" spans="1:8" ht="15">
      <c r="A503" s="36" t="s">
        <v>90</v>
      </c>
      <c r="B503" s="37" t="s">
        <v>49</v>
      </c>
      <c r="C503" s="37" t="s">
        <v>88</v>
      </c>
      <c r="D503" s="37" t="s">
        <v>51</v>
      </c>
      <c r="E503" s="37"/>
      <c r="F503" s="37"/>
      <c r="G503" s="39">
        <f aca="true" t="shared" si="53" ref="G503:H508">G504</f>
        <v>6000</v>
      </c>
      <c r="H503" s="39">
        <f t="shared" si="53"/>
        <v>6000</v>
      </c>
    </row>
    <row r="504" spans="1:8" ht="62.25">
      <c r="A504" s="63" t="s">
        <v>571</v>
      </c>
      <c r="B504" s="37" t="s">
        <v>49</v>
      </c>
      <c r="C504" s="37" t="s">
        <v>88</v>
      </c>
      <c r="D504" s="37" t="s">
        <v>51</v>
      </c>
      <c r="E504" s="37" t="s">
        <v>185</v>
      </c>
      <c r="F504" s="37"/>
      <c r="G504" s="39">
        <f t="shared" si="53"/>
        <v>6000</v>
      </c>
      <c r="H504" s="39">
        <f t="shared" si="53"/>
        <v>6000</v>
      </c>
    </row>
    <row r="505" spans="1:8" ht="15">
      <c r="A505" s="36" t="s">
        <v>134</v>
      </c>
      <c r="B505" s="37" t="s">
        <v>49</v>
      </c>
      <c r="C505" s="37" t="s">
        <v>88</v>
      </c>
      <c r="D505" s="37" t="s">
        <v>51</v>
      </c>
      <c r="E505" s="10" t="s">
        <v>572</v>
      </c>
      <c r="F505" s="37"/>
      <c r="G505" s="39">
        <f t="shared" si="53"/>
        <v>6000</v>
      </c>
      <c r="H505" s="39">
        <f t="shared" si="53"/>
        <v>6000</v>
      </c>
    </row>
    <row r="506" spans="1:8" ht="30">
      <c r="A506" s="40" t="s">
        <v>192</v>
      </c>
      <c r="B506" s="37" t="s">
        <v>49</v>
      </c>
      <c r="C506" s="37" t="s">
        <v>88</v>
      </c>
      <c r="D506" s="37" t="s">
        <v>51</v>
      </c>
      <c r="E506" s="10" t="s">
        <v>573</v>
      </c>
      <c r="F506" s="37"/>
      <c r="G506" s="39">
        <f t="shared" si="53"/>
        <v>6000</v>
      </c>
      <c r="H506" s="39">
        <f t="shared" si="53"/>
        <v>6000</v>
      </c>
    </row>
    <row r="507" spans="1:8" ht="60">
      <c r="A507" s="13" t="s">
        <v>574</v>
      </c>
      <c r="B507" s="37" t="s">
        <v>49</v>
      </c>
      <c r="C507" s="37" t="s">
        <v>88</v>
      </c>
      <c r="D507" s="37" t="s">
        <v>51</v>
      </c>
      <c r="E507" s="10" t="s">
        <v>575</v>
      </c>
      <c r="F507" s="37"/>
      <c r="G507" s="39">
        <f t="shared" si="53"/>
        <v>6000</v>
      </c>
      <c r="H507" s="39">
        <f t="shared" si="53"/>
        <v>6000</v>
      </c>
    </row>
    <row r="508" spans="1:8" ht="30">
      <c r="A508" s="41" t="s">
        <v>9</v>
      </c>
      <c r="B508" s="37" t="s">
        <v>49</v>
      </c>
      <c r="C508" s="37" t="s">
        <v>88</v>
      </c>
      <c r="D508" s="37" t="s">
        <v>51</v>
      </c>
      <c r="E508" s="10" t="s">
        <v>575</v>
      </c>
      <c r="F508" s="37" t="s">
        <v>7</v>
      </c>
      <c r="G508" s="39">
        <f t="shared" si="53"/>
        <v>6000</v>
      </c>
      <c r="H508" s="39">
        <f t="shared" si="53"/>
        <v>6000</v>
      </c>
    </row>
    <row r="509" spans="1:8" ht="30">
      <c r="A509" s="42" t="s">
        <v>10</v>
      </c>
      <c r="B509" s="37" t="s">
        <v>49</v>
      </c>
      <c r="C509" s="37" t="s">
        <v>88</v>
      </c>
      <c r="D509" s="37" t="s">
        <v>51</v>
      </c>
      <c r="E509" s="10" t="s">
        <v>575</v>
      </c>
      <c r="F509" s="45" t="s">
        <v>8</v>
      </c>
      <c r="G509" s="39">
        <v>6000</v>
      </c>
      <c r="H509" s="39">
        <v>6000</v>
      </c>
    </row>
    <row r="510" spans="1:8" ht="15">
      <c r="A510" s="36" t="s">
        <v>91</v>
      </c>
      <c r="B510" s="37" t="s">
        <v>49</v>
      </c>
      <c r="C510" s="37" t="s">
        <v>88</v>
      </c>
      <c r="D510" s="37" t="s">
        <v>54</v>
      </c>
      <c r="E510" s="37"/>
      <c r="F510" s="37"/>
      <c r="G510" s="39">
        <f>G511+G538+G532</f>
        <v>22128</v>
      </c>
      <c r="H510" s="39">
        <f>H511+H538+H532</f>
        <v>28911</v>
      </c>
    </row>
    <row r="511" spans="1:8" ht="46.5">
      <c r="A511" s="63" t="s">
        <v>516</v>
      </c>
      <c r="B511" s="37" t="s">
        <v>49</v>
      </c>
      <c r="C511" s="37" t="s">
        <v>88</v>
      </c>
      <c r="D511" s="37" t="s">
        <v>54</v>
      </c>
      <c r="E511" s="45" t="s">
        <v>223</v>
      </c>
      <c r="F511" s="45"/>
      <c r="G511" s="46">
        <f>G512+G517+G527+G522</f>
        <v>3293</v>
      </c>
      <c r="H511" s="46">
        <f>H512+H517+H527+H522</f>
        <v>8774</v>
      </c>
    </row>
    <row r="512" spans="1:8" ht="30">
      <c r="A512" s="41" t="s">
        <v>94</v>
      </c>
      <c r="B512" s="37" t="s">
        <v>49</v>
      </c>
      <c r="C512" s="37" t="s">
        <v>88</v>
      </c>
      <c r="D512" s="37" t="s">
        <v>54</v>
      </c>
      <c r="E512" s="45" t="s">
        <v>196</v>
      </c>
      <c r="F512" s="45"/>
      <c r="G512" s="46">
        <f aca="true" t="shared" si="54" ref="G512:H515">G513</f>
        <v>2173</v>
      </c>
      <c r="H512" s="46">
        <f t="shared" si="54"/>
        <v>2173</v>
      </c>
    </row>
    <row r="513" spans="1:8" ht="75">
      <c r="A513" s="40" t="s">
        <v>517</v>
      </c>
      <c r="B513" s="37" t="s">
        <v>49</v>
      </c>
      <c r="C513" s="37" t="s">
        <v>88</v>
      </c>
      <c r="D513" s="37" t="s">
        <v>54</v>
      </c>
      <c r="E513" s="45" t="s">
        <v>198</v>
      </c>
      <c r="F513" s="45"/>
      <c r="G513" s="46">
        <f t="shared" si="54"/>
        <v>2173</v>
      </c>
      <c r="H513" s="46">
        <f t="shared" si="54"/>
        <v>2173</v>
      </c>
    </row>
    <row r="514" spans="1:8" ht="30">
      <c r="A514" s="40" t="s">
        <v>417</v>
      </c>
      <c r="B514" s="37" t="s">
        <v>49</v>
      </c>
      <c r="C514" s="37" t="s">
        <v>88</v>
      </c>
      <c r="D514" s="37" t="s">
        <v>54</v>
      </c>
      <c r="E514" s="45" t="s">
        <v>416</v>
      </c>
      <c r="F514" s="45"/>
      <c r="G514" s="46">
        <f t="shared" si="54"/>
        <v>2173</v>
      </c>
      <c r="H514" s="46">
        <f t="shared" si="54"/>
        <v>2173</v>
      </c>
    </row>
    <row r="515" spans="1:8" ht="30">
      <c r="A515" s="41" t="s">
        <v>9</v>
      </c>
      <c r="B515" s="37" t="s">
        <v>49</v>
      </c>
      <c r="C515" s="37" t="s">
        <v>88</v>
      </c>
      <c r="D515" s="37" t="s">
        <v>54</v>
      </c>
      <c r="E515" s="45" t="s">
        <v>416</v>
      </c>
      <c r="F515" s="37" t="s">
        <v>7</v>
      </c>
      <c r="G515" s="46">
        <f t="shared" si="54"/>
        <v>2173</v>
      </c>
      <c r="H515" s="46">
        <f t="shared" si="54"/>
        <v>2173</v>
      </c>
    </row>
    <row r="516" spans="1:8" ht="30">
      <c r="A516" s="42" t="s">
        <v>10</v>
      </c>
      <c r="B516" s="37" t="s">
        <v>49</v>
      </c>
      <c r="C516" s="37" t="s">
        <v>88</v>
      </c>
      <c r="D516" s="37" t="s">
        <v>54</v>
      </c>
      <c r="E516" s="45" t="s">
        <v>416</v>
      </c>
      <c r="F516" s="37" t="s">
        <v>8</v>
      </c>
      <c r="G516" s="46">
        <v>2173</v>
      </c>
      <c r="H516" s="46">
        <v>2173</v>
      </c>
    </row>
    <row r="517" spans="1:8" ht="60">
      <c r="A517" s="41" t="s">
        <v>244</v>
      </c>
      <c r="B517" s="37" t="s">
        <v>49</v>
      </c>
      <c r="C517" s="37" t="s">
        <v>88</v>
      </c>
      <c r="D517" s="37" t="s">
        <v>54</v>
      </c>
      <c r="E517" s="45" t="s">
        <v>245</v>
      </c>
      <c r="F517" s="37"/>
      <c r="G517" s="46">
        <f aca="true" t="shared" si="55" ref="G517:H520">G518</f>
        <v>8</v>
      </c>
      <c r="H517" s="46">
        <f t="shared" si="55"/>
        <v>8</v>
      </c>
    </row>
    <row r="518" spans="1:8" ht="45">
      <c r="A518" s="40" t="s">
        <v>518</v>
      </c>
      <c r="B518" s="37" t="s">
        <v>49</v>
      </c>
      <c r="C518" s="37" t="s">
        <v>88</v>
      </c>
      <c r="D518" s="37" t="s">
        <v>54</v>
      </c>
      <c r="E518" s="45" t="s">
        <v>247</v>
      </c>
      <c r="F518" s="37"/>
      <c r="G518" s="46">
        <f t="shared" si="55"/>
        <v>8</v>
      </c>
      <c r="H518" s="46">
        <f t="shared" si="55"/>
        <v>8</v>
      </c>
    </row>
    <row r="519" spans="1:8" ht="30">
      <c r="A519" s="42" t="s">
        <v>519</v>
      </c>
      <c r="B519" s="37" t="s">
        <v>49</v>
      </c>
      <c r="C519" s="37" t="s">
        <v>88</v>
      </c>
      <c r="D519" s="37" t="s">
        <v>54</v>
      </c>
      <c r="E519" s="45" t="s">
        <v>295</v>
      </c>
      <c r="F519" s="37"/>
      <c r="G519" s="46">
        <f t="shared" si="55"/>
        <v>8</v>
      </c>
      <c r="H519" s="46">
        <f t="shared" si="55"/>
        <v>8</v>
      </c>
    </row>
    <row r="520" spans="1:8" ht="30">
      <c r="A520" s="41" t="s">
        <v>9</v>
      </c>
      <c r="B520" s="37" t="s">
        <v>49</v>
      </c>
      <c r="C520" s="37" t="s">
        <v>88</v>
      </c>
      <c r="D520" s="37" t="s">
        <v>54</v>
      </c>
      <c r="E520" s="45" t="s">
        <v>295</v>
      </c>
      <c r="F520" s="37" t="s">
        <v>7</v>
      </c>
      <c r="G520" s="46">
        <f t="shared" si="55"/>
        <v>8</v>
      </c>
      <c r="H520" s="46">
        <f t="shared" si="55"/>
        <v>8</v>
      </c>
    </row>
    <row r="521" spans="1:8" ht="30">
      <c r="A521" s="42" t="s">
        <v>10</v>
      </c>
      <c r="B521" s="37" t="s">
        <v>49</v>
      </c>
      <c r="C521" s="37" t="s">
        <v>88</v>
      </c>
      <c r="D521" s="37" t="s">
        <v>54</v>
      </c>
      <c r="E521" s="45" t="s">
        <v>295</v>
      </c>
      <c r="F521" s="37" t="s">
        <v>8</v>
      </c>
      <c r="G521" s="46">
        <v>8</v>
      </c>
      <c r="H521" s="46">
        <v>8</v>
      </c>
    </row>
    <row r="522" spans="1:8" ht="30">
      <c r="A522" s="9" t="s">
        <v>736</v>
      </c>
      <c r="B522" s="10" t="s">
        <v>49</v>
      </c>
      <c r="C522" s="10" t="s">
        <v>88</v>
      </c>
      <c r="D522" s="10" t="s">
        <v>54</v>
      </c>
      <c r="E522" s="19" t="s">
        <v>737</v>
      </c>
      <c r="F522" s="37"/>
      <c r="G522" s="46">
        <f aca="true" t="shared" si="56" ref="G522:H525">G523</f>
        <v>1112</v>
      </c>
      <c r="H522" s="46">
        <f t="shared" si="56"/>
        <v>0</v>
      </c>
    </row>
    <row r="523" spans="1:8" ht="60">
      <c r="A523" s="12" t="s">
        <v>738</v>
      </c>
      <c r="B523" s="10" t="s">
        <v>49</v>
      </c>
      <c r="C523" s="10" t="s">
        <v>88</v>
      </c>
      <c r="D523" s="10" t="s">
        <v>54</v>
      </c>
      <c r="E523" s="19" t="s">
        <v>739</v>
      </c>
      <c r="F523" s="37"/>
      <c r="G523" s="46">
        <f t="shared" si="56"/>
        <v>1112</v>
      </c>
      <c r="H523" s="46">
        <f t="shared" si="56"/>
        <v>0</v>
      </c>
    </row>
    <row r="524" spans="1:8" ht="90">
      <c r="A524" s="15" t="s">
        <v>741</v>
      </c>
      <c r="B524" s="10" t="s">
        <v>49</v>
      </c>
      <c r="C524" s="10" t="s">
        <v>88</v>
      </c>
      <c r="D524" s="10" t="s">
        <v>54</v>
      </c>
      <c r="E524" s="19" t="s">
        <v>740</v>
      </c>
      <c r="F524" s="10"/>
      <c r="G524" s="46">
        <f t="shared" si="56"/>
        <v>1112</v>
      </c>
      <c r="H524" s="46">
        <f t="shared" si="56"/>
        <v>0</v>
      </c>
    </row>
    <row r="525" spans="1:8" ht="30">
      <c r="A525" s="41" t="s">
        <v>5</v>
      </c>
      <c r="B525" s="10" t="s">
        <v>49</v>
      </c>
      <c r="C525" s="10" t="s">
        <v>88</v>
      </c>
      <c r="D525" s="10" t="s">
        <v>54</v>
      </c>
      <c r="E525" s="19" t="s">
        <v>740</v>
      </c>
      <c r="F525" s="10" t="s">
        <v>3</v>
      </c>
      <c r="G525" s="46">
        <f t="shared" si="56"/>
        <v>1112</v>
      </c>
      <c r="H525" s="46">
        <f t="shared" si="56"/>
        <v>0</v>
      </c>
    </row>
    <row r="526" spans="1:8" ht="45">
      <c r="A526" s="41" t="s">
        <v>6</v>
      </c>
      <c r="B526" s="10" t="s">
        <v>49</v>
      </c>
      <c r="C526" s="10" t="s">
        <v>88</v>
      </c>
      <c r="D526" s="10" t="s">
        <v>54</v>
      </c>
      <c r="E526" s="19" t="s">
        <v>740</v>
      </c>
      <c r="F526" s="10" t="s">
        <v>4</v>
      </c>
      <c r="G526" s="46">
        <v>1112</v>
      </c>
      <c r="H526" s="46">
        <v>0</v>
      </c>
    </row>
    <row r="527" spans="1:8" ht="75">
      <c r="A527" s="42" t="s">
        <v>711</v>
      </c>
      <c r="B527" s="37" t="s">
        <v>49</v>
      </c>
      <c r="C527" s="37" t="s">
        <v>88</v>
      </c>
      <c r="D527" s="37" t="s">
        <v>54</v>
      </c>
      <c r="E527" s="45" t="s">
        <v>714</v>
      </c>
      <c r="F527" s="37"/>
      <c r="G527" s="46">
        <f aca="true" t="shared" si="57" ref="G527:H530">G528</f>
        <v>0</v>
      </c>
      <c r="H527" s="46">
        <f t="shared" si="57"/>
        <v>6593</v>
      </c>
    </row>
    <row r="528" spans="1:8" ht="66" customHeight="1">
      <c r="A528" s="12" t="s">
        <v>712</v>
      </c>
      <c r="B528" s="37" t="s">
        <v>49</v>
      </c>
      <c r="C528" s="37" t="s">
        <v>88</v>
      </c>
      <c r="D528" s="37" t="s">
        <v>54</v>
      </c>
      <c r="E528" s="45" t="s">
        <v>715</v>
      </c>
      <c r="F528" s="37"/>
      <c r="G528" s="46">
        <f t="shared" si="57"/>
        <v>0</v>
      </c>
      <c r="H528" s="46">
        <f t="shared" si="57"/>
        <v>6593</v>
      </c>
    </row>
    <row r="529" spans="1:8" ht="39.75" customHeight="1">
      <c r="A529" s="12" t="s">
        <v>713</v>
      </c>
      <c r="B529" s="37" t="s">
        <v>49</v>
      </c>
      <c r="C529" s="37" t="s">
        <v>88</v>
      </c>
      <c r="D529" s="37" t="s">
        <v>54</v>
      </c>
      <c r="E529" s="45" t="s">
        <v>716</v>
      </c>
      <c r="F529" s="37"/>
      <c r="G529" s="46">
        <f t="shared" si="57"/>
        <v>0</v>
      </c>
      <c r="H529" s="46">
        <f t="shared" si="57"/>
        <v>6593</v>
      </c>
    </row>
    <row r="530" spans="1:8" ht="45">
      <c r="A530" s="40" t="s">
        <v>16</v>
      </c>
      <c r="B530" s="37" t="s">
        <v>49</v>
      </c>
      <c r="C530" s="37" t="s">
        <v>88</v>
      </c>
      <c r="D530" s="37" t="s">
        <v>54</v>
      </c>
      <c r="E530" s="45" t="s">
        <v>716</v>
      </c>
      <c r="F530" s="37" t="s">
        <v>17</v>
      </c>
      <c r="G530" s="46">
        <f t="shared" si="57"/>
        <v>0</v>
      </c>
      <c r="H530" s="46">
        <f t="shared" si="57"/>
        <v>6593</v>
      </c>
    </row>
    <row r="531" spans="1:8" ht="15">
      <c r="A531" s="40" t="s">
        <v>98</v>
      </c>
      <c r="B531" s="37" t="s">
        <v>49</v>
      </c>
      <c r="C531" s="37" t="s">
        <v>88</v>
      </c>
      <c r="D531" s="37" t="s">
        <v>54</v>
      </c>
      <c r="E531" s="45" t="s">
        <v>716</v>
      </c>
      <c r="F531" s="37" t="s">
        <v>97</v>
      </c>
      <c r="G531" s="46">
        <v>0</v>
      </c>
      <c r="H531" s="46">
        <v>6593</v>
      </c>
    </row>
    <row r="532" spans="1:8" ht="45">
      <c r="A532" s="40" t="s">
        <v>729</v>
      </c>
      <c r="B532" s="37" t="s">
        <v>49</v>
      </c>
      <c r="C532" s="37" t="s">
        <v>88</v>
      </c>
      <c r="D532" s="37" t="s">
        <v>54</v>
      </c>
      <c r="E532" s="37" t="s">
        <v>224</v>
      </c>
      <c r="F532" s="37"/>
      <c r="G532" s="46">
        <f aca="true" t="shared" si="58" ref="G532:H536">G533</f>
        <v>200</v>
      </c>
      <c r="H532" s="46">
        <f t="shared" si="58"/>
        <v>720</v>
      </c>
    </row>
    <row r="533" spans="1:8" ht="30">
      <c r="A533" s="42" t="s">
        <v>730</v>
      </c>
      <c r="B533" s="37" t="s">
        <v>49</v>
      </c>
      <c r="C533" s="37" t="s">
        <v>88</v>
      </c>
      <c r="D533" s="37" t="s">
        <v>54</v>
      </c>
      <c r="E533" s="45" t="s">
        <v>731</v>
      </c>
      <c r="F533" s="45"/>
      <c r="G533" s="46">
        <f t="shared" si="58"/>
        <v>200</v>
      </c>
      <c r="H533" s="46">
        <f t="shared" si="58"/>
        <v>720</v>
      </c>
    </row>
    <row r="534" spans="1:8" ht="45">
      <c r="A534" s="40" t="s">
        <v>732</v>
      </c>
      <c r="B534" s="37" t="s">
        <v>49</v>
      </c>
      <c r="C534" s="37" t="s">
        <v>88</v>
      </c>
      <c r="D534" s="37" t="s">
        <v>54</v>
      </c>
      <c r="E534" s="45" t="s">
        <v>733</v>
      </c>
      <c r="F534" s="45"/>
      <c r="G534" s="46">
        <f t="shared" si="58"/>
        <v>200</v>
      </c>
      <c r="H534" s="46">
        <f t="shared" si="58"/>
        <v>720</v>
      </c>
    </row>
    <row r="535" spans="1:8" ht="75">
      <c r="A535" s="40" t="s">
        <v>734</v>
      </c>
      <c r="B535" s="37" t="s">
        <v>49</v>
      </c>
      <c r="C535" s="37" t="s">
        <v>88</v>
      </c>
      <c r="D535" s="37" t="s">
        <v>54</v>
      </c>
      <c r="E535" s="45" t="s">
        <v>735</v>
      </c>
      <c r="F535" s="45"/>
      <c r="G535" s="46">
        <f t="shared" si="58"/>
        <v>200</v>
      </c>
      <c r="H535" s="46">
        <f t="shared" si="58"/>
        <v>720</v>
      </c>
    </row>
    <row r="536" spans="1:8" ht="30">
      <c r="A536" s="56" t="s">
        <v>9</v>
      </c>
      <c r="B536" s="37" t="s">
        <v>49</v>
      </c>
      <c r="C536" s="37" t="s">
        <v>88</v>
      </c>
      <c r="D536" s="37" t="s">
        <v>54</v>
      </c>
      <c r="E536" s="45" t="s">
        <v>735</v>
      </c>
      <c r="F536" s="45" t="s">
        <v>7</v>
      </c>
      <c r="G536" s="46">
        <f t="shared" si="58"/>
        <v>200</v>
      </c>
      <c r="H536" s="46">
        <f t="shared" si="58"/>
        <v>720</v>
      </c>
    </row>
    <row r="537" spans="1:8" ht="30">
      <c r="A537" s="56" t="s">
        <v>104</v>
      </c>
      <c r="B537" s="37" t="s">
        <v>49</v>
      </c>
      <c r="C537" s="37" t="s">
        <v>88</v>
      </c>
      <c r="D537" s="37" t="s">
        <v>54</v>
      </c>
      <c r="E537" s="45" t="s">
        <v>735</v>
      </c>
      <c r="F537" s="45" t="s">
        <v>236</v>
      </c>
      <c r="G537" s="46">
        <v>200</v>
      </c>
      <c r="H537" s="46">
        <v>720</v>
      </c>
    </row>
    <row r="538" spans="1:8" ht="45">
      <c r="A538" s="40" t="s">
        <v>15</v>
      </c>
      <c r="B538" s="37" t="s">
        <v>49</v>
      </c>
      <c r="C538" s="37" t="s">
        <v>88</v>
      </c>
      <c r="D538" s="37" t="s">
        <v>54</v>
      </c>
      <c r="E538" s="37" t="s">
        <v>166</v>
      </c>
      <c r="F538" s="37"/>
      <c r="G538" s="39">
        <f>G539</f>
        <v>18635</v>
      </c>
      <c r="H538" s="39">
        <f>H539</f>
        <v>19417</v>
      </c>
    </row>
    <row r="539" spans="1:8" ht="75">
      <c r="A539" s="97" t="s">
        <v>361</v>
      </c>
      <c r="B539" s="37" t="s">
        <v>49</v>
      </c>
      <c r="C539" s="37" t="s">
        <v>88</v>
      </c>
      <c r="D539" s="37" t="s">
        <v>54</v>
      </c>
      <c r="E539" s="37" t="s">
        <v>167</v>
      </c>
      <c r="F539" s="37"/>
      <c r="G539" s="39">
        <f>G540+G542</f>
        <v>18635</v>
      </c>
      <c r="H539" s="39">
        <f>H540+H542</f>
        <v>19417</v>
      </c>
    </row>
    <row r="540" spans="1:8" ht="30">
      <c r="A540" s="41" t="s">
        <v>5</v>
      </c>
      <c r="B540" s="37" t="s">
        <v>49</v>
      </c>
      <c r="C540" s="37" t="s">
        <v>88</v>
      </c>
      <c r="D540" s="37" t="s">
        <v>54</v>
      </c>
      <c r="E540" s="37" t="s">
        <v>167</v>
      </c>
      <c r="F540" s="37" t="s">
        <v>3</v>
      </c>
      <c r="G540" s="39">
        <f>G541</f>
        <v>141.7</v>
      </c>
      <c r="H540" s="39">
        <f>H541</f>
        <v>147.5</v>
      </c>
    </row>
    <row r="541" spans="1:8" ht="45">
      <c r="A541" s="41" t="s">
        <v>6</v>
      </c>
      <c r="B541" s="37" t="s">
        <v>49</v>
      </c>
      <c r="C541" s="37" t="s">
        <v>88</v>
      </c>
      <c r="D541" s="37" t="s">
        <v>54</v>
      </c>
      <c r="E541" s="37" t="s">
        <v>167</v>
      </c>
      <c r="F541" s="37" t="s">
        <v>4</v>
      </c>
      <c r="G541" s="39">
        <v>141.7</v>
      </c>
      <c r="H541" s="39">
        <v>147.5</v>
      </c>
    </row>
    <row r="542" spans="1:8" ht="30">
      <c r="A542" s="56" t="s">
        <v>9</v>
      </c>
      <c r="B542" s="37" t="s">
        <v>49</v>
      </c>
      <c r="C542" s="37" t="s">
        <v>88</v>
      </c>
      <c r="D542" s="37" t="s">
        <v>54</v>
      </c>
      <c r="E542" s="37" t="s">
        <v>167</v>
      </c>
      <c r="F542" s="37" t="s">
        <v>7</v>
      </c>
      <c r="G542" s="39">
        <f>G543</f>
        <v>18493.3</v>
      </c>
      <c r="H542" s="39">
        <f>H543</f>
        <v>19269.5</v>
      </c>
    </row>
    <row r="543" spans="1:8" ht="30">
      <c r="A543" s="56" t="s">
        <v>104</v>
      </c>
      <c r="B543" s="37" t="s">
        <v>49</v>
      </c>
      <c r="C543" s="37" t="s">
        <v>88</v>
      </c>
      <c r="D543" s="37" t="s">
        <v>54</v>
      </c>
      <c r="E543" s="37" t="s">
        <v>167</v>
      </c>
      <c r="F543" s="37" t="s">
        <v>236</v>
      </c>
      <c r="G543" s="39">
        <v>18493.3</v>
      </c>
      <c r="H543" s="39">
        <v>19269.5</v>
      </c>
    </row>
    <row r="544" spans="1:8" ht="15">
      <c r="A544" s="41" t="s">
        <v>35</v>
      </c>
      <c r="B544" s="37" t="s">
        <v>49</v>
      </c>
      <c r="C544" s="37" t="s">
        <v>88</v>
      </c>
      <c r="D544" s="37" t="s">
        <v>57</v>
      </c>
      <c r="E544" s="37"/>
      <c r="F544" s="37"/>
      <c r="G544" s="39">
        <f aca="true" t="shared" si="59" ref="G544:H549">G545</f>
        <v>4954</v>
      </c>
      <c r="H544" s="39">
        <f t="shared" si="59"/>
        <v>7430</v>
      </c>
    </row>
    <row r="545" spans="1:8" ht="30">
      <c r="A545" s="41" t="s">
        <v>722</v>
      </c>
      <c r="B545" s="37" t="s">
        <v>49</v>
      </c>
      <c r="C545" s="37" t="s">
        <v>88</v>
      </c>
      <c r="D545" s="37" t="s">
        <v>57</v>
      </c>
      <c r="E545" s="37" t="s">
        <v>223</v>
      </c>
      <c r="F545" s="37"/>
      <c r="G545" s="39">
        <f t="shared" si="59"/>
        <v>4954</v>
      </c>
      <c r="H545" s="39">
        <f t="shared" si="59"/>
        <v>7430</v>
      </c>
    </row>
    <row r="546" spans="1:8" ht="60">
      <c r="A546" s="40" t="s">
        <v>723</v>
      </c>
      <c r="B546" s="37" t="s">
        <v>49</v>
      </c>
      <c r="C546" s="37" t="s">
        <v>88</v>
      </c>
      <c r="D546" s="37" t="s">
        <v>57</v>
      </c>
      <c r="E546" s="37" t="s">
        <v>724</v>
      </c>
      <c r="F546" s="37"/>
      <c r="G546" s="39">
        <f t="shared" si="59"/>
        <v>4954</v>
      </c>
      <c r="H546" s="39">
        <f t="shared" si="59"/>
        <v>7430</v>
      </c>
    </row>
    <row r="547" spans="1:8" ht="45">
      <c r="A547" s="40" t="s">
        <v>725</v>
      </c>
      <c r="B547" s="37" t="s">
        <v>49</v>
      </c>
      <c r="C547" s="37" t="s">
        <v>88</v>
      </c>
      <c r="D547" s="37" t="s">
        <v>57</v>
      </c>
      <c r="E547" s="37" t="s">
        <v>726</v>
      </c>
      <c r="F547" s="37"/>
      <c r="G547" s="39">
        <f t="shared" si="59"/>
        <v>4954</v>
      </c>
      <c r="H547" s="39">
        <f t="shared" si="59"/>
        <v>7430</v>
      </c>
    </row>
    <row r="548" spans="1:8" ht="90">
      <c r="A548" s="40" t="s">
        <v>728</v>
      </c>
      <c r="B548" s="37" t="s">
        <v>49</v>
      </c>
      <c r="C548" s="37" t="s">
        <v>88</v>
      </c>
      <c r="D548" s="37" t="s">
        <v>57</v>
      </c>
      <c r="E548" s="37" t="s">
        <v>727</v>
      </c>
      <c r="F548" s="37"/>
      <c r="G548" s="39">
        <f t="shared" si="59"/>
        <v>4954</v>
      </c>
      <c r="H548" s="39">
        <f t="shared" si="59"/>
        <v>7430</v>
      </c>
    </row>
    <row r="549" spans="1:8" ht="30">
      <c r="A549" s="41" t="s">
        <v>5</v>
      </c>
      <c r="B549" s="37" t="s">
        <v>49</v>
      </c>
      <c r="C549" s="37" t="s">
        <v>88</v>
      </c>
      <c r="D549" s="37" t="s">
        <v>57</v>
      </c>
      <c r="E549" s="37" t="s">
        <v>727</v>
      </c>
      <c r="F549" s="37">
        <v>200</v>
      </c>
      <c r="G549" s="39">
        <f t="shared" si="59"/>
        <v>4954</v>
      </c>
      <c r="H549" s="39">
        <f t="shared" si="59"/>
        <v>7430</v>
      </c>
    </row>
    <row r="550" spans="1:8" ht="45">
      <c r="A550" s="41" t="s">
        <v>6</v>
      </c>
      <c r="B550" s="37" t="s">
        <v>49</v>
      </c>
      <c r="C550" s="37" t="s">
        <v>88</v>
      </c>
      <c r="D550" s="37" t="s">
        <v>57</v>
      </c>
      <c r="E550" s="37" t="s">
        <v>727</v>
      </c>
      <c r="F550" s="37">
        <v>240</v>
      </c>
      <c r="G550" s="39">
        <v>4954</v>
      </c>
      <c r="H550" s="39">
        <v>7430</v>
      </c>
    </row>
    <row r="551" spans="1:8" ht="15">
      <c r="A551" s="40" t="s">
        <v>345</v>
      </c>
      <c r="B551" s="37" t="s">
        <v>49</v>
      </c>
      <c r="C551" s="37" t="s">
        <v>63</v>
      </c>
      <c r="D551" s="37"/>
      <c r="E551" s="37"/>
      <c r="F551" s="37"/>
      <c r="G551" s="46">
        <f>G552</f>
        <v>7854</v>
      </c>
      <c r="H551" s="46">
        <f>H552</f>
        <v>8177</v>
      </c>
    </row>
    <row r="552" spans="1:8" ht="30">
      <c r="A552" s="40" t="s">
        <v>344</v>
      </c>
      <c r="B552" s="37" t="s">
        <v>49</v>
      </c>
      <c r="C552" s="37" t="s">
        <v>63</v>
      </c>
      <c r="D552" s="37" t="s">
        <v>57</v>
      </c>
      <c r="E552" s="37"/>
      <c r="F552" s="37"/>
      <c r="G552" s="46">
        <f>G553</f>
        <v>7854</v>
      </c>
      <c r="H552" s="46">
        <f>H553</f>
        <v>8177</v>
      </c>
    </row>
    <row r="553" spans="1:8" ht="93">
      <c r="A553" s="63" t="s">
        <v>666</v>
      </c>
      <c r="B553" s="37" t="s">
        <v>49</v>
      </c>
      <c r="C553" s="37" t="s">
        <v>63</v>
      </c>
      <c r="D553" s="37" t="s">
        <v>57</v>
      </c>
      <c r="E553" s="37" t="s">
        <v>275</v>
      </c>
      <c r="F553" s="37"/>
      <c r="G553" s="46">
        <f>G554+G564</f>
        <v>7854</v>
      </c>
      <c r="H553" s="46">
        <f>H554+H564</f>
        <v>8177</v>
      </c>
    </row>
    <row r="554" spans="1:8" ht="120">
      <c r="A554" s="12" t="s">
        <v>667</v>
      </c>
      <c r="B554" s="37" t="s">
        <v>49</v>
      </c>
      <c r="C554" s="37" t="s">
        <v>63</v>
      </c>
      <c r="D554" s="37" t="s">
        <v>57</v>
      </c>
      <c r="E554" s="10" t="s">
        <v>273</v>
      </c>
      <c r="F554" s="37"/>
      <c r="G554" s="46">
        <f>G555+G558+G561</f>
        <v>7214</v>
      </c>
      <c r="H554" s="46">
        <f>H555+H558+H561</f>
        <v>7522</v>
      </c>
    </row>
    <row r="555" spans="1:8" ht="15">
      <c r="A555" s="15" t="s">
        <v>429</v>
      </c>
      <c r="B555" s="37" t="s">
        <v>49</v>
      </c>
      <c r="C555" s="37" t="s">
        <v>63</v>
      </c>
      <c r="D555" s="37" t="s">
        <v>57</v>
      </c>
      <c r="E555" s="10" t="s">
        <v>418</v>
      </c>
      <c r="F555" s="10"/>
      <c r="G555" s="11">
        <f>G556</f>
        <v>874</v>
      </c>
      <c r="H555" s="11">
        <f>H556</f>
        <v>900</v>
      </c>
    </row>
    <row r="556" spans="1:8" ht="30">
      <c r="A556" s="12" t="s">
        <v>5</v>
      </c>
      <c r="B556" s="37" t="s">
        <v>49</v>
      </c>
      <c r="C556" s="37" t="s">
        <v>63</v>
      </c>
      <c r="D556" s="37" t="s">
        <v>57</v>
      </c>
      <c r="E556" s="10" t="s">
        <v>418</v>
      </c>
      <c r="F556" s="10" t="s">
        <v>3</v>
      </c>
      <c r="G556" s="11">
        <f>G557</f>
        <v>874</v>
      </c>
      <c r="H556" s="11">
        <f>H557</f>
        <v>900</v>
      </c>
    </row>
    <row r="557" spans="1:8" ht="45">
      <c r="A557" s="12" t="s">
        <v>6</v>
      </c>
      <c r="B557" s="37" t="s">
        <v>49</v>
      </c>
      <c r="C557" s="37" t="s">
        <v>63</v>
      </c>
      <c r="D557" s="37" t="s">
        <v>57</v>
      </c>
      <c r="E557" s="10" t="s">
        <v>418</v>
      </c>
      <c r="F557" s="10" t="s">
        <v>4</v>
      </c>
      <c r="G557" s="11">
        <v>874</v>
      </c>
      <c r="H557" s="11">
        <v>900</v>
      </c>
    </row>
    <row r="558" spans="1:8" ht="75">
      <c r="A558" s="12" t="s">
        <v>671</v>
      </c>
      <c r="B558" s="37" t="s">
        <v>49</v>
      </c>
      <c r="C558" s="37" t="s">
        <v>63</v>
      </c>
      <c r="D558" s="37" t="s">
        <v>57</v>
      </c>
      <c r="E558" s="10" t="s">
        <v>670</v>
      </c>
      <c r="F558" s="10"/>
      <c r="G558" s="11">
        <f>G559</f>
        <v>4780</v>
      </c>
      <c r="H558" s="11">
        <f>H559</f>
        <v>5000</v>
      </c>
    </row>
    <row r="559" spans="1:8" ht="30">
      <c r="A559" s="12" t="s">
        <v>5</v>
      </c>
      <c r="B559" s="37" t="s">
        <v>49</v>
      </c>
      <c r="C559" s="37" t="s">
        <v>63</v>
      </c>
      <c r="D559" s="37" t="s">
        <v>57</v>
      </c>
      <c r="E559" s="10" t="s">
        <v>670</v>
      </c>
      <c r="F559" s="10" t="s">
        <v>3</v>
      </c>
      <c r="G559" s="11">
        <f>G560</f>
        <v>4780</v>
      </c>
      <c r="H559" s="11">
        <f>H560</f>
        <v>5000</v>
      </c>
    </row>
    <row r="560" spans="1:8" ht="45">
      <c r="A560" s="12" t="s">
        <v>6</v>
      </c>
      <c r="B560" s="37" t="s">
        <v>49</v>
      </c>
      <c r="C560" s="37" t="s">
        <v>63</v>
      </c>
      <c r="D560" s="37" t="s">
        <v>57</v>
      </c>
      <c r="E560" s="10" t="s">
        <v>670</v>
      </c>
      <c r="F560" s="10" t="s">
        <v>4</v>
      </c>
      <c r="G560" s="11">
        <v>4780</v>
      </c>
      <c r="H560" s="11">
        <v>5000</v>
      </c>
    </row>
    <row r="561" spans="1:8" ht="45">
      <c r="A561" s="12" t="s">
        <v>673</v>
      </c>
      <c r="B561" s="37" t="s">
        <v>49</v>
      </c>
      <c r="C561" s="37" t="s">
        <v>63</v>
      </c>
      <c r="D561" s="37" t="s">
        <v>57</v>
      </c>
      <c r="E561" s="10" t="s">
        <v>672</v>
      </c>
      <c r="F561" s="10"/>
      <c r="G561" s="11">
        <f>G562</f>
        <v>1560</v>
      </c>
      <c r="H561" s="11">
        <f>H562</f>
        <v>1622</v>
      </c>
    </row>
    <row r="562" spans="1:8" ht="30">
      <c r="A562" s="12" t="s">
        <v>5</v>
      </c>
      <c r="B562" s="37" t="s">
        <v>49</v>
      </c>
      <c r="C562" s="37" t="s">
        <v>63</v>
      </c>
      <c r="D562" s="37" t="s">
        <v>57</v>
      </c>
      <c r="E562" s="10" t="s">
        <v>672</v>
      </c>
      <c r="F562" s="10" t="s">
        <v>3</v>
      </c>
      <c r="G562" s="11">
        <f>G563</f>
        <v>1560</v>
      </c>
      <c r="H562" s="11">
        <f>H563</f>
        <v>1622</v>
      </c>
    </row>
    <row r="563" spans="1:8" ht="45">
      <c r="A563" s="12" t="s">
        <v>6</v>
      </c>
      <c r="B563" s="37" t="s">
        <v>49</v>
      </c>
      <c r="C563" s="37" t="s">
        <v>63</v>
      </c>
      <c r="D563" s="37" t="s">
        <v>57</v>
      </c>
      <c r="E563" s="10" t="s">
        <v>672</v>
      </c>
      <c r="F563" s="10" t="s">
        <v>4</v>
      </c>
      <c r="G563" s="11">
        <v>1560</v>
      </c>
      <c r="H563" s="11">
        <v>1622</v>
      </c>
    </row>
    <row r="564" spans="1:8" ht="45">
      <c r="A564" s="12" t="s">
        <v>674</v>
      </c>
      <c r="B564" s="37" t="s">
        <v>49</v>
      </c>
      <c r="C564" s="37" t="s">
        <v>63</v>
      </c>
      <c r="D564" s="37" t="s">
        <v>57</v>
      </c>
      <c r="E564" s="10" t="s">
        <v>274</v>
      </c>
      <c r="F564" s="10"/>
      <c r="G564" s="11">
        <f>G565</f>
        <v>640</v>
      </c>
      <c r="H564" s="11">
        <f>H565</f>
        <v>655</v>
      </c>
    </row>
    <row r="565" spans="1:8" ht="60">
      <c r="A565" s="12" t="s">
        <v>680</v>
      </c>
      <c r="B565" s="37" t="s">
        <v>49</v>
      </c>
      <c r="C565" s="37" t="s">
        <v>63</v>
      </c>
      <c r="D565" s="37" t="s">
        <v>57</v>
      </c>
      <c r="E565" s="10" t="s">
        <v>679</v>
      </c>
      <c r="F565" s="10"/>
      <c r="G565" s="11">
        <f>G566</f>
        <v>640</v>
      </c>
      <c r="H565" s="11">
        <f>H566</f>
        <v>655</v>
      </c>
    </row>
    <row r="566" spans="1:8" ht="30">
      <c r="A566" s="12" t="s">
        <v>5</v>
      </c>
      <c r="B566" s="37" t="s">
        <v>49</v>
      </c>
      <c r="C566" s="37" t="s">
        <v>63</v>
      </c>
      <c r="D566" s="37" t="s">
        <v>57</v>
      </c>
      <c r="E566" s="10" t="s">
        <v>679</v>
      </c>
      <c r="F566" s="10" t="s">
        <v>3</v>
      </c>
      <c r="G566" s="11">
        <f>G567</f>
        <v>640</v>
      </c>
      <c r="H566" s="11">
        <f>H567</f>
        <v>655</v>
      </c>
    </row>
    <row r="567" spans="1:8" ht="45">
      <c r="A567" s="12" t="s">
        <v>6</v>
      </c>
      <c r="B567" s="37" t="s">
        <v>49</v>
      </c>
      <c r="C567" s="37" t="s">
        <v>63</v>
      </c>
      <c r="D567" s="37" t="s">
        <v>57</v>
      </c>
      <c r="E567" s="10" t="s">
        <v>679</v>
      </c>
      <c r="F567" s="10" t="s">
        <v>4</v>
      </c>
      <c r="G567" s="11">
        <v>640</v>
      </c>
      <c r="H567" s="11">
        <v>655</v>
      </c>
    </row>
    <row r="568" spans="1:8" ht="30">
      <c r="A568" s="36" t="s">
        <v>60</v>
      </c>
      <c r="B568" s="37" t="s">
        <v>49</v>
      </c>
      <c r="C568" s="37" t="s">
        <v>28</v>
      </c>
      <c r="D568" s="37"/>
      <c r="E568" s="45"/>
      <c r="F568" s="45"/>
      <c r="G568" s="46">
        <f aca="true" t="shared" si="60" ref="G568:H574">G569</f>
        <v>20000</v>
      </c>
      <c r="H568" s="46">
        <f t="shared" si="60"/>
        <v>17000</v>
      </c>
    </row>
    <row r="569" spans="1:8" ht="30">
      <c r="A569" s="36" t="s">
        <v>279</v>
      </c>
      <c r="B569" s="37" t="s">
        <v>49</v>
      </c>
      <c r="C569" s="37" t="s">
        <v>28</v>
      </c>
      <c r="D569" s="37" t="s">
        <v>51</v>
      </c>
      <c r="E569" s="45"/>
      <c r="F569" s="45"/>
      <c r="G569" s="46">
        <f t="shared" si="60"/>
        <v>20000</v>
      </c>
      <c r="H569" s="46">
        <f t="shared" si="60"/>
        <v>17000</v>
      </c>
    </row>
    <row r="570" spans="1:8" ht="62.25">
      <c r="A570" s="63" t="s">
        <v>571</v>
      </c>
      <c r="B570" s="37" t="s">
        <v>49</v>
      </c>
      <c r="C570" s="37" t="s">
        <v>28</v>
      </c>
      <c r="D570" s="37" t="s">
        <v>51</v>
      </c>
      <c r="E570" s="37" t="s">
        <v>185</v>
      </c>
      <c r="F570" s="45"/>
      <c r="G570" s="46">
        <f t="shared" si="60"/>
        <v>20000</v>
      </c>
      <c r="H570" s="46">
        <f t="shared" si="60"/>
        <v>17000</v>
      </c>
    </row>
    <row r="571" spans="1:8" ht="30">
      <c r="A571" s="36" t="s">
        <v>117</v>
      </c>
      <c r="B571" s="37" t="s">
        <v>49</v>
      </c>
      <c r="C571" s="37" t="s">
        <v>28</v>
      </c>
      <c r="D571" s="37" t="s">
        <v>51</v>
      </c>
      <c r="E571" s="37" t="s">
        <v>187</v>
      </c>
      <c r="F571" s="37"/>
      <c r="G571" s="46">
        <f t="shared" si="60"/>
        <v>20000</v>
      </c>
      <c r="H571" s="46">
        <f t="shared" si="60"/>
        <v>17000</v>
      </c>
    </row>
    <row r="572" spans="1:8" ht="30">
      <c r="A572" s="40" t="s">
        <v>191</v>
      </c>
      <c r="B572" s="37" t="s">
        <v>49</v>
      </c>
      <c r="C572" s="37" t="s">
        <v>28</v>
      </c>
      <c r="D572" s="37" t="s">
        <v>51</v>
      </c>
      <c r="E572" s="37" t="s">
        <v>627</v>
      </c>
      <c r="F572" s="37"/>
      <c r="G572" s="46">
        <f t="shared" si="60"/>
        <v>20000</v>
      </c>
      <c r="H572" s="46">
        <f t="shared" si="60"/>
        <v>17000</v>
      </c>
    </row>
    <row r="573" spans="1:8" ht="30">
      <c r="A573" s="40" t="s">
        <v>189</v>
      </c>
      <c r="B573" s="37" t="s">
        <v>49</v>
      </c>
      <c r="C573" s="37" t="s">
        <v>28</v>
      </c>
      <c r="D573" s="37" t="s">
        <v>51</v>
      </c>
      <c r="E573" s="37" t="s">
        <v>628</v>
      </c>
      <c r="F573" s="37"/>
      <c r="G573" s="46">
        <f t="shared" si="60"/>
        <v>20000</v>
      </c>
      <c r="H573" s="46">
        <f t="shared" si="60"/>
        <v>17000</v>
      </c>
    </row>
    <row r="574" spans="1:8" ht="30">
      <c r="A574" s="36" t="s">
        <v>25</v>
      </c>
      <c r="B574" s="37" t="s">
        <v>49</v>
      </c>
      <c r="C574" s="37" t="s">
        <v>28</v>
      </c>
      <c r="D574" s="37" t="s">
        <v>51</v>
      </c>
      <c r="E574" s="37" t="s">
        <v>628</v>
      </c>
      <c r="F574" s="37" t="s">
        <v>23</v>
      </c>
      <c r="G574" s="46">
        <f t="shared" si="60"/>
        <v>20000</v>
      </c>
      <c r="H574" s="46">
        <f t="shared" si="60"/>
        <v>17000</v>
      </c>
    </row>
    <row r="575" spans="1:8" ht="15">
      <c r="A575" s="36" t="s">
        <v>80</v>
      </c>
      <c r="B575" s="37" t="s">
        <v>49</v>
      </c>
      <c r="C575" s="37" t="s">
        <v>28</v>
      </c>
      <c r="D575" s="37" t="s">
        <v>51</v>
      </c>
      <c r="E575" s="37" t="s">
        <v>628</v>
      </c>
      <c r="F575" s="37" t="s">
        <v>24</v>
      </c>
      <c r="G575" s="46">
        <v>20000</v>
      </c>
      <c r="H575" s="46">
        <v>17000</v>
      </c>
    </row>
    <row r="576" spans="1:8" ht="30.75">
      <c r="A576" s="33" t="s">
        <v>424</v>
      </c>
      <c r="B576" s="34" t="s">
        <v>232</v>
      </c>
      <c r="C576" s="34"/>
      <c r="D576" s="34"/>
      <c r="E576" s="34"/>
      <c r="F576" s="34"/>
      <c r="G576" s="47">
        <f>G577+G595+G751</f>
        <v>1163930</v>
      </c>
      <c r="H576" s="47">
        <f>H577+H595+H751</f>
        <v>1192380</v>
      </c>
    </row>
    <row r="577" spans="1:8" ht="15">
      <c r="A577" s="41" t="s">
        <v>73</v>
      </c>
      <c r="B577" s="37" t="s">
        <v>232</v>
      </c>
      <c r="C577" s="37" t="s">
        <v>57</v>
      </c>
      <c r="D577" s="37"/>
      <c r="E577" s="37"/>
      <c r="F577" s="37"/>
      <c r="G577" s="46">
        <f aca="true" t="shared" si="61" ref="G577:H582">G578</f>
        <v>973</v>
      </c>
      <c r="H577" s="46">
        <f t="shared" si="61"/>
        <v>873</v>
      </c>
    </row>
    <row r="578" spans="1:8" ht="15">
      <c r="A578" s="41" t="s">
        <v>175</v>
      </c>
      <c r="B578" s="37" t="s">
        <v>232</v>
      </c>
      <c r="C578" s="37" t="s">
        <v>57</v>
      </c>
      <c r="D578" s="37" t="s">
        <v>88</v>
      </c>
      <c r="E578" s="37"/>
      <c r="F578" s="37"/>
      <c r="G578" s="46">
        <f t="shared" si="61"/>
        <v>973</v>
      </c>
      <c r="H578" s="46">
        <f t="shared" si="61"/>
        <v>873</v>
      </c>
    </row>
    <row r="579" spans="1:8" ht="78">
      <c r="A579" s="63" t="s">
        <v>651</v>
      </c>
      <c r="B579" s="37" t="s">
        <v>232</v>
      </c>
      <c r="C579" s="37" t="s">
        <v>57</v>
      </c>
      <c r="D579" s="37" t="s">
        <v>88</v>
      </c>
      <c r="E579" s="37" t="s">
        <v>261</v>
      </c>
      <c r="F579" s="37"/>
      <c r="G579" s="46">
        <f>G580+G584+G591</f>
        <v>973</v>
      </c>
      <c r="H579" s="46">
        <f>H580+H584+H591</f>
        <v>873</v>
      </c>
    </row>
    <row r="580" spans="1:8" ht="75">
      <c r="A580" s="12" t="s">
        <v>652</v>
      </c>
      <c r="B580" s="37" t="s">
        <v>232</v>
      </c>
      <c r="C580" s="37" t="s">
        <v>57</v>
      </c>
      <c r="D580" s="37" t="s">
        <v>88</v>
      </c>
      <c r="E580" s="37" t="s">
        <v>262</v>
      </c>
      <c r="F580" s="37"/>
      <c r="G580" s="46">
        <f t="shared" si="61"/>
        <v>700</v>
      </c>
      <c r="H580" s="46">
        <f t="shared" si="61"/>
        <v>700</v>
      </c>
    </row>
    <row r="581" spans="1:8" ht="60">
      <c r="A581" s="12" t="s">
        <v>653</v>
      </c>
      <c r="B581" s="37" t="s">
        <v>232</v>
      </c>
      <c r="C581" s="37" t="s">
        <v>57</v>
      </c>
      <c r="D581" s="37" t="s">
        <v>88</v>
      </c>
      <c r="E581" s="37" t="s">
        <v>263</v>
      </c>
      <c r="F581" s="37"/>
      <c r="G581" s="46">
        <f t="shared" si="61"/>
        <v>700</v>
      </c>
      <c r="H581" s="46">
        <f t="shared" si="61"/>
        <v>700</v>
      </c>
    </row>
    <row r="582" spans="1:8" ht="30">
      <c r="A582" s="40" t="s">
        <v>5</v>
      </c>
      <c r="B582" s="37" t="s">
        <v>232</v>
      </c>
      <c r="C582" s="37" t="s">
        <v>57</v>
      </c>
      <c r="D582" s="37" t="s">
        <v>88</v>
      </c>
      <c r="E582" s="37" t="s">
        <v>263</v>
      </c>
      <c r="F582" s="37" t="s">
        <v>3</v>
      </c>
      <c r="G582" s="46">
        <f t="shared" si="61"/>
        <v>700</v>
      </c>
      <c r="H582" s="46">
        <f t="shared" si="61"/>
        <v>700</v>
      </c>
    </row>
    <row r="583" spans="1:8" ht="45">
      <c r="A583" s="40" t="s">
        <v>6</v>
      </c>
      <c r="B583" s="37" t="s">
        <v>232</v>
      </c>
      <c r="C583" s="37" t="s">
        <v>57</v>
      </c>
      <c r="D583" s="37" t="s">
        <v>88</v>
      </c>
      <c r="E583" s="37" t="s">
        <v>263</v>
      </c>
      <c r="F583" s="37" t="s">
        <v>4</v>
      </c>
      <c r="G583" s="46">
        <v>700</v>
      </c>
      <c r="H583" s="46">
        <v>700</v>
      </c>
    </row>
    <row r="584" spans="1:8" ht="90">
      <c r="A584" s="12" t="s">
        <v>654</v>
      </c>
      <c r="B584" s="37" t="s">
        <v>232</v>
      </c>
      <c r="C584" s="37" t="s">
        <v>57</v>
      </c>
      <c r="D584" s="37" t="s">
        <v>88</v>
      </c>
      <c r="E584" s="10" t="s">
        <v>264</v>
      </c>
      <c r="F584" s="10"/>
      <c r="G584" s="46">
        <f>G585+G588</f>
        <v>160</v>
      </c>
      <c r="H584" s="46">
        <f>H585+H588</f>
        <v>60</v>
      </c>
    </row>
    <row r="585" spans="1:8" ht="60">
      <c r="A585" s="12" t="s">
        <v>656</v>
      </c>
      <c r="B585" s="37" t="s">
        <v>232</v>
      </c>
      <c r="C585" s="37" t="s">
        <v>57</v>
      </c>
      <c r="D585" s="37" t="s">
        <v>88</v>
      </c>
      <c r="E585" s="10" t="s">
        <v>655</v>
      </c>
      <c r="F585" s="10"/>
      <c r="G585" s="46">
        <f>G586</f>
        <v>60</v>
      </c>
      <c r="H585" s="46">
        <f>H586</f>
        <v>60</v>
      </c>
    </row>
    <row r="586" spans="1:8" ht="30">
      <c r="A586" s="12" t="s">
        <v>5</v>
      </c>
      <c r="B586" s="37" t="s">
        <v>232</v>
      </c>
      <c r="C586" s="37" t="s">
        <v>57</v>
      </c>
      <c r="D586" s="37" t="s">
        <v>88</v>
      </c>
      <c r="E586" s="10" t="s">
        <v>655</v>
      </c>
      <c r="F586" s="10" t="s">
        <v>3</v>
      </c>
      <c r="G586" s="46">
        <f>G587</f>
        <v>60</v>
      </c>
      <c r="H586" s="46">
        <f>H587</f>
        <v>60</v>
      </c>
    </row>
    <row r="587" spans="1:8" ht="45">
      <c r="A587" s="12" t="s">
        <v>6</v>
      </c>
      <c r="B587" s="37" t="s">
        <v>232</v>
      </c>
      <c r="C587" s="37" t="s">
        <v>57</v>
      </c>
      <c r="D587" s="37" t="s">
        <v>88</v>
      </c>
      <c r="E587" s="10" t="s">
        <v>655</v>
      </c>
      <c r="F587" s="10" t="s">
        <v>4</v>
      </c>
      <c r="G587" s="46">
        <v>60</v>
      </c>
      <c r="H587" s="46">
        <v>60</v>
      </c>
    </row>
    <row r="588" spans="1:8" ht="90">
      <c r="A588" s="12" t="s">
        <v>657</v>
      </c>
      <c r="B588" s="37" t="s">
        <v>232</v>
      </c>
      <c r="C588" s="37" t="s">
        <v>57</v>
      </c>
      <c r="D588" s="37" t="s">
        <v>88</v>
      </c>
      <c r="E588" s="10" t="s">
        <v>265</v>
      </c>
      <c r="F588" s="10"/>
      <c r="G588" s="46">
        <f>G589</f>
        <v>100</v>
      </c>
      <c r="H588" s="46">
        <f>H589</f>
        <v>0</v>
      </c>
    </row>
    <row r="589" spans="1:8" ht="30">
      <c r="A589" s="12" t="s">
        <v>5</v>
      </c>
      <c r="B589" s="37" t="s">
        <v>232</v>
      </c>
      <c r="C589" s="37" t="s">
        <v>57</v>
      </c>
      <c r="D589" s="37" t="s">
        <v>88</v>
      </c>
      <c r="E589" s="10" t="s">
        <v>265</v>
      </c>
      <c r="F589" s="10" t="s">
        <v>3</v>
      </c>
      <c r="G589" s="46">
        <f>G590</f>
        <v>100</v>
      </c>
      <c r="H589" s="46">
        <f>H590</f>
        <v>0</v>
      </c>
    </row>
    <row r="590" spans="1:8" ht="45">
      <c r="A590" s="12" t="s">
        <v>6</v>
      </c>
      <c r="B590" s="37" t="s">
        <v>232</v>
      </c>
      <c r="C590" s="37" t="s">
        <v>57</v>
      </c>
      <c r="D590" s="37" t="s">
        <v>88</v>
      </c>
      <c r="E590" s="10" t="s">
        <v>265</v>
      </c>
      <c r="F590" s="10" t="s">
        <v>4</v>
      </c>
      <c r="G590" s="46">
        <v>100</v>
      </c>
      <c r="H590" s="46">
        <v>0</v>
      </c>
    </row>
    <row r="591" spans="1:8" ht="90">
      <c r="A591" s="12" t="s">
        <v>658</v>
      </c>
      <c r="B591" s="37" t="s">
        <v>232</v>
      </c>
      <c r="C591" s="37" t="s">
        <v>57</v>
      </c>
      <c r="D591" s="37" t="s">
        <v>88</v>
      </c>
      <c r="E591" s="10" t="s">
        <v>266</v>
      </c>
      <c r="F591" s="10"/>
      <c r="G591" s="46">
        <f aca="true" t="shared" si="62" ref="G591:H593">G592</f>
        <v>113</v>
      </c>
      <c r="H591" s="46">
        <f t="shared" si="62"/>
        <v>113</v>
      </c>
    </row>
    <row r="592" spans="1:8" ht="45">
      <c r="A592" s="6" t="s">
        <v>268</v>
      </c>
      <c r="B592" s="37" t="s">
        <v>232</v>
      </c>
      <c r="C592" s="37" t="s">
        <v>57</v>
      </c>
      <c r="D592" s="37" t="s">
        <v>88</v>
      </c>
      <c r="E592" s="10" t="s">
        <v>267</v>
      </c>
      <c r="F592" s="10"/>
      <c r="G592" s="46">
        <f t="shared" si="62"/>
        <v>113</v>
      </c>
      <c r="H592" s="46">
        <f t="shared" si="62"/>
        <v>113</v>
      </c>
    </row>
    <row r="593" spans="1:8" ht="30">
      <c r="A593" s="12" t="s">
        <v>5</v>
      </c>
      <c r="B593" s="37" t="s">
        <v>232</v>
      </c>
      <c r="C593" s="37" t="s">
        <v>57</v>
      </c>
      <c r="D593" s="37" t="s">
        <v>88</v>
      </c>
      <c r="E593" s="10" t="s">
        <v>267</v>
      </c>
      <c r="F593" s="10" t="s">
        <v>3</v>
      </c>
      <c r="G593" s="46">
        <f t="shared" si="62"/>
        <v>113</v>
      </c>
      <c r="H593" s="46">
        <f t="shared" si="62"/>
        <v>113</v>
      </c>
    </row>
    <row r="594" spans="1:8" ht="45">
      <c r="A594" s="12" t="s">
        <v>6</v>
      </c>
      <c r="B594" s="37" t="s">
        <v>232</v>
      </c>
      <c r="C594" s="37" t="s">
        <v>57</v>
      </c>
      <c r="D594" s="37" t="s">
        <v>88</v>
      </c>
      <c r="E594" s="10" t="s">
        <v>267</v>
      </c>
      <c r="F594" s="10" t="s">
        <v>4</v>
      </c>
      <c r="G594" s="46">
        <v>113</v>
      </c>
      <c r="H594" s="46">
        <v>113</v>
      </c>
    </row>
    <row r="595" spans="1:8" ht="15">
      <c r="A595" s="36" t="s">
        <v>87</v>
      </c>
      <c r="B595" s="37" t="s">
        <v>232</v>
      </c>
      <c r="C595" s="37" t="s">
        <v>74</v>
      </c>
      <c r="D595" s="37"/>
      <c r="E595" s="37"/>
      <c r="F595" s="37"/>
      <c r="G595" s="46">
        <f>G596+G633+G724+G698</f>
        <v>1140322</v>
      </c>
      <c r="H595" s="46">
        <f>H596+H633+H724+H698</f>
        <v>1168872</v>
      </c>
    </row>
    <row r="596" spans="1:8" ht="15">
      <c r="A596" s="36" t="s">
        <v>233</v>
      </c>
      <c r="B596" s="37" t="s">
        <v>232</v>
      </c>
      <c r="C596" s="37" t="s">
        <v>74</v>
      </c>
      <c r="D596" s="37" t="s">
        <v>51</v>
      </c>
      <c r="E596" s="37"/>
      <c r="F596" s="37"/>
      <c r="G596" s="46">
        <f>G597+G609+G628</f>
        <v>518386</v>
      </c>
      <c r="H596" s="46">
        <f>H597+H609+H628</f>
        <v>524868</v>
      </c>
    </row>
    <row r="597" spans="1:8" ht="89.25" customHeight="1">
      <c r="A597" s="63" t="s">
        <v>434</v>
      </c>
      <c r="B597" s="37" t="s">
        <v>232</v>
      </c>
      <c r="C597" s="37" t="s">
        <v>74</v>
      </c>
      <c r="D597" s="37" t="s">
        <v>51</v>
      </c>
      <c r="E597" s="1" t="s">
        <v>143</v>
      </c>
      <c r="F597" s="1"/>
      <c r="G597" s="46">
        <f>G598</f>
        <v>516268</v>
      </c>
      <c r="H597" s="46">
        <f>H598</f>
        <v>523735</v>
      </c>
    </row>
    <row r="598" spans="1:8" ht="15">
      <c r="A598" s="9" t="s">
        <v>435</v>
      </c>
      <c r="B598" s="37" t="s">
        <v>232</v>
      </c>
      <c r="C598" s="37" t="s">
        <v>74</v>
      </c>
      <c r="D598" s="37" t="s">
        <v>51</v>
      </c>
      <c r="E598" s="10" t="s">
        <v>144</v>
      </c>
      <c r="F598" s="10"/>
      <c r="G598" s="46">
        <f>G599</f>
        <v>516268</v>
      </c>
      <c r="H598" s="46">
        <f>H599</f>
        <v>523735</v>
      </c>
    </row>
    <row r="599" spans="1:8" ht="90">
      <c r="A599" s="9" t="s">
        <v>441</v>
      </c>
      <c r="B599" s="37" t="s">
        <v>232</v>
      </c>
      <c r="C599" s="37" t="s">
        <v>74</v>
      </c>
      <c r="D599" s="37" t="s">
        <v>51</v>
      </c>
      <c r="E599" s="10" t="s">
        <v>145</v>
      </c>
      <c r="F599" s="10"/>
      <c r="G599" s="46">
        <f>G600+G603+G606</f>
        <v>516268</v>
      </c>
      <c r="H599" s="46">
        <f>H600+H603+H606</f>
        <v>523735</v>
      </c>
    </row>
    <row r="600" spans="1:8" ht="39" customHeight="1">
      <c r="A600" s="9" t="s">
        <v>428</v>
      </c>
      <c r="B600" s="37" t="s">
        <v>232</v>
      </c>
      <c r="C600" s="37" t="s">
        <v>74</v>
      </c>
      <c r="D600" s="37" t="s">
        <v>51</v>
      </c>
      <c r="E600" s="10" t="s">
        <v>448</v>
      </c>
      <c r="F600" s="10"/>
      <c r="G600" s="46">
        <f>G601</f>
        <v>186680</v>
      </c>
      <c r="H600" s="46">
        <f>H601</f>
        <v>194147</v>
      </c>
    </row>
    <row r="601" spans="1:8" ht="45">
      <c r="A601" s="12" t="s">
        <v>21</v>
      </c>
      <c r="B601" s="37" t="s">
        <v>232</v>
      </c>
      <c r="C601" s="37" t="s">
        <v>74</v>
      </c>
      <c r="D601" s="37" t="s">
        <v>51</v>
      </c>
      <c r="E601" s="10" t="s">
        <v>448</v>
      </c>
      <c r="F601" s="10" t="s">
        <v>20</v>
      </c>
      <c r="G601" s="46">
        <f>G602</f>
        <v>186680</v>
      </c>
      <c r="H601" s="46">
        <f>H602</f>
        <v>194147</v>
      </c>
    </row>
    <row r="602" spans="1:8" ht="15">
      <c r="A602" s="12" t="s">
        <v>92</v>
      </c>
      <c r="B602" s="37" t="s">
        <v>232</v>
      </c>
      <c r="C602" s="37" t="s">
        <v>74</v>
      </c>
      <c r="D602" s="37" t="s">
        <v>51</v>
      </c>
      <c r="E602" s="10" t="s">
        <v>448</v>
      </c>
      <c r="F602" s="10" t="s">
        <v>77</v>
      </c>
      <c r="G602" s="46">
        <v>186680</v>
      </c>
      <c r="H602" s="46">
        <f>194147</f>
        <v>194147</v>
      </c>
    </row>
    <row r="603" spans="1:8" ht="150">
      <c r="A603" s="9" t="s">
        <v>442</v>
      </c>
      <c r="B603" s="37" t="s">
        <v>232</v>
      </c>
      <c r="C603" s="37" t="s">
        <v>74</v>
      </c>
      <c r="D603" s="37" t="s">
        <v>51</v>
      </c>
      <c r="E603" s="10" t="s">
        <v>147</v>
      </c>
      <c r="F603" s="10"/>
      <c r="G603" s="46">
        <f>G604</f>
        <v>325819</v>
      </c>
      <c r="H603" s="46">
        <f>H604</f>
        <v>325819</v>
      </c>
    </row>
    <row r="604" spans="1:8" ht="45">
      <c r="A604" s="12" t="s">
        <v>21</v>
      </c>
      <c r="B604" s="37" t="s">
        <v>232</v>
      </c>
      <c r="C604" s="37" t="s">
        <v>74</v>
      </c>
      <c r="D604" s="37" t="s">
        <v>51</v>
      </c>
      <c r="E604" s="10" t="s">
        <v>147</v>
      </c>
      <c r="F604" s="10" t="s">
        <v>20</v>
      </c>
      <c r="G604" s="46">
        <f>G605</f>
        <v>325819</v>
      </c>
      <c r="H604" s="46">
        <f>H605</f>
        <v>325819</v>
      </c>
    </row>
    <row r="605" spans="1:8" ht="15">
      <c r="A605" s="12" t="s">
        <v>92</v>
      </c>
      <c r="B605" s="37" t="s">
        <v>232</v>
      </c>
      <c r="C605" s="37" t="s">
        <v>74</v>
      </c>
      <c r="D605" s="37" t="s">
        <v>51</v>
      </c>
      <c r="E605" s="10" t="s">
        <v>147</v>
      </c>
      <c r="F605" s="10" t="s">
        <v>77</v>
      </c>
      <c r="G605" s="46">
        <v>325819</v>
      </c>
      <c r="H605" s="46">
        <v>325819</v>
      </c>
    </row>
    <row r="606" spans="1:8" ht="120">
      <c r="A606" s="12" t="s">
        <v>443</v>
      </c>
      <c r="B606" s="37" t="s">
        <v>232</v>
      </c>
      <c r="C606" s="37" t="s">
        <v>74</v>
      </c>
      <c r="D606" s="37" t="s">
        <v>51</v>
      </c>
      <c r="E606" s="10" t="s">
        <v>176</v>
      </c>
      <c r="F606" s="10"/>
      <c r="G606" s="46">
        <f>G607</f>
        <v>3769</v>
      </c>
      <c r="H606" s="46">
        <f>H607</f>
        <v>3769</v>
      </c>
    </row>
    <row r="607" spans="1:8" ht="45">
      <c r="A607" s="12" t="s">
        <v>21</v>
      </c>
      <c r="B607" s="37" t="s">
        <v>232</v>
      </c>
      <c r="C607" s="37" t="s">
        <v>74</v>
      </c>
      <c r="D607" s="37" t="s">
        <v>51</v>
      </c>
      <c r="E607" s="10" t="s">
        <v>176</v>
      </c>
      <c r="F607" s="10" t="s">
        <v>20</v>
      </c>
      <c r="G607" s="46">
        <f>G608</f>
        <v>3769</v>
      </c>
      <c r="H607" s="46">
        <f>H608</f>
        <v>3769</v>
      </c>
    </row>
    <row r="608" spans="1:8" ht="45">
      <c r="A608" s="12" t="s">
        <v>106</v>
      </c>
      <c r="B608" s="37" t="s">
        <v>232</v>
      </c>
      <c r="C608" s="37" t="s">
        <v>74</v>
      </c>
      <c r="D608" s="37" t="s">
        <v>51</v>
      </c>
      <c r="E608" s="10" t="s">
        <v>176</v>
      </c>
      <c r="F608" s="10" t="s">
        <v>105</v>
      </c>
      <c r="G608" s="46">
        <v>3769</v>
      </c>
      <c r="H608" s="46">
        <v>3769</v>
      </c>
    </row>
    <row r="609" spans="1:8" ht="62.25">
      <c r="A609" s="20" t="s">
        <v>521</v>
      </c>
      <c r="B609" s="37" t="s">
        <v>232</v>
      </c>
      <c r="C609" s="37" t="s">
        <v>74</v>
      </c>
      <c r="D609" s="37" t="s">
        <v>51</v>
      </c>
      <c r="E609" s="37" t="s">
        <v>205</v>
      </c>
      <c r="F609" s="37"/>
      <c r="G609" s="46">
        <f>G623+G615+G610</f>
        <v>1949</v>
      </c>
      <c r="H609" s="46">
        <f>H623+H615+H610</f>
        <v>955</v>
      </c>
    </row>
    <row r="610" spans="1:8" ht="45">
      <c r="A610" s="36" t="s">
        <v>296</v>
      </c>
      <c r="B610" s="37" t="s">
        <v>232</v>
      </c>
      <c r="C610" s="37" t="s">
        <v>74</v>
      </c>
      <c r="D610" s="37" t="s">
        <v>51</v>
      </c>
      <c r="E610" s="37" t="s">
        <v>206</v>
      </c>
      <c r="F610" s="37"/>
      <c r="G610" s="46">
        <f aca="true" t="shared" si="63" ref="G610:H613">G611</f>
        <v>1520</v>
      </c>
      <c r="H610" s="46">
        <f t="shared" si="63"/>
        <v>410</v>
      </c>
    </row>
    <row r="611" spans="1:8" ht="75">
      <c r="A611" s="13" t="s">
        <v>522</v>
      </c>
      <c r="B611" s="37" t="s">
        <v>232</v>
      </c>
      <c r="C611" s="37" t="s">
        <v>74</v>
      </c>
      <c r="D611" s="37" t="s">
        <v>51</v>
      </c>
      <c r="E611" s="37" t="s">
        <v>207</v>
      </c>
      <c r="F611" s="37"/>
      <c r="G611" s="46">
        <f t="shared" si="63"/>
        <v>1520</v>
      </c>
      <c r="H611" s="46">
        <f t="shared" si="63"/>
        <v>410</v>
      </c>
    </row>
    <row r="612" spans="1:8" ht="75">
      <c r="A612" s="36" t="s">
        <v>297</v>
      </c>
      <c r="B612" s="37" t="s">
        <v>232</v>
      </c>
      <c r="C612" s="37" t="s">
        <v>74</v>
      </c>
      <c r="D612" s="37" t="s">
        <v>51</v>
      </c>
      <c r="E612" s="37" t="s">
        <v>208</v>
      </c>
      <c r="F612" s="37"/>
      <c r="G612" s="46">
        <f t="shared" si="63"/>
        <v>1520</v>
      </c>
      <c r="H612" s="46">
        <f t="shared" si="63"/>
        <v>410</v>
      </c>
    </row>
    <row r="613" spans="1:8" ht="45">
      <c r="A613" s="40" t="s">
        <v>21</v>
      </c>
      <c r="B613" s="37" t="s">
        <v>232</v>
      </c>
      <c r="C613" s="37" t="s">
        <v>74</v>
      </c>
      <c r="D613" s="37" t="s">
        <v>51</v>
      </c>
      <c r="E613" s="37" t="s">
        <v>208</v>
      </c>
      <c r="F613" s="37" t="s">
        <v>20</v>
      </c>
      <c r="G613" s="46">
        <f t="shared" si="63"/>
        <v>1520</v>
      </c>
      <c r="H613" s="46">
        <f t="shared" si="63"/>
        <v>410</v>
      </c>
    </row>
    <row r="614" spans="1:8" ht="15">
      <c r="A614" s="40" t="s">
        <v>92</v>
      </c>
      <c r="B614" s="37" t="s">
        <v>232</v>
      </c>
      <c r="C614" s="37" t="s">
        <v>74</v>
      </c>
      <c r="D614" s="37" t="s">
        <v>51</v>
      </c>
      <c r="E614" s="37" t="s">
        <v>208</v>
      </c>
      <c r="F614" s="37" t="s">
        <v>77</v>
      </c>
      <c r="G614" s="46">
        <v>1520</v>
      </c>
      <c r="H614" s="46">
        <v>410</v>
      </c>
    </row>
    <row r="615" spans="1:8" ht="45">
      <c r="A615" s="36" t="s">
        <v>318</v>
      </c>
      <c r="B615" s="37" t="s">
        <v>232</v>
      </c>
      <c r="C615" s="37" t="s">
        <v>74</v>
      </c>
      <c r="D615" s="37" t="s">
        <v>51</v>
      </c>
      <c r="E615" s="37" t="s">
        <v>141</v>
      </c>
      <c r="F615" s="37"/>
      <c r="G615" s="46">
        <f>G616</f>
        <v>362</v>
      </c>
      <c r="H615" s="46">
        <f>H616</f>
        <v>395</v>
      </c>
    </row>
    <row r="616" spans="1:8" ht="30">
      <c r="A616" s="13" t="s">
        <v>371</v>
      </c>
      <c r="B616" s="37" t="s">
        <v>232</v>
      </c>
      <c r="C616" s="37" t="s">
        <v>74</v>
      </c>
      <c r="D616" s="37" t="s">
        <v>51</v>
      </c>
      <c r="E616" s="37" t="s">
        <v>142</v>
      </c>
      <c r="F616" s="37"/>
      <c r="G616" s="46">
        <f>G617+G620</f>
        <v>362</v>
      </c>
      <c r="H616" s="46">
        <f>H617+H620</f>
        <v>395</v>
      </c>
    </row>
    <row r="617" spans="1:8" ht="30">
      <c r="A617" s="41" t="s">
        <v>320</v>
      </c>
      <c r="B617" s="37" t="s">
        <v>232</v>
      </c>
      <c r="C617" s="37" t="s">
        <v>74</v>
      </c>
      <c r="D617" s="37" t="s">
        <v>51</v>
      </c>
      <c r="E617" s="37" t="s">
        <v>319</v>
      </c>
      <c r="F617" s="37"/>
      <c r="G617" s="46">
        <f>G618</f>
        <v>297</v>
      </c>
      <c r="H617" s="46">
        <f>H618</f>
        <v>330</v>
      </c>
    </row>
    <row r="618" spans="1:8" ht="45">
      <c r="A618" s="40" t="s">
        <v>21</v>
      </c>
      <c r="B618" s="37" t="s">
        <v>232</v>
      </c>
      <c r="C618" s="37" t="s">
        <v>74</v>
      </c>
      <c r="D618" s="37" t="s">
        <v>51</v>
      </c>
      <c r="E618" s="37" t="s">
        <v>319</v>
      </c>
      <c r="F618" s="37" t="s">
        <v>20</v>
      </c>
      <c r="G618" s="46">
        <f>G619</f>
        <v>297</v>
      </c>
      <c r="H618" s="46">
        <f>H619</f>
        <v>330</v>
      </c>
    </row>
    <row r="619" spans="1:8" ht="15">
      <c r="A619" s="40" t="s">
        <v>92</v>
      </c>
      <c r="B619" s="37" t="s">
        <v>232</v>
      </c>
      <c r="C619" s="37" t="s">
        <v>74</v>
      </c>
      <c r="D619" s="37" t="s">
        <v>51</v>
      </c>
      <c r="E619" s="37" t="s">
        <v>319</v>
      </c>
      <c r="F619" s="37" t="s">
        <v>77</v>
      </c>
      <c r="G619" s="46">
        <v>297</v>
      </c>
      <c r="H619" s="46">
        <v>330</v>
      </c>
    </row>
    <row r="620" spans="1:8" ht="45">
      <c r="A620" s="41" t="s">
        <v>322</v>
      </c>
      <c r="B620" s="37" t="s">
        <v>232</v>
      </c>
      <c r="C620" s="37" t="s">
        <v>74</v>
      </c>
      <c r="D620" s="37" t="s">
        <v>51</v>
      </c>
      <c r="E620" s="37" t="s">
        <v>321</v>
      </c>
      <c r="F620" s="37"/>
      <c r="G620" s="46">
        <f>G621</f>
        <v>65</v>
      </c>
      <c r="H620" s="46">
        <f>H621</f>
        <v>65</v>
      </c>
    </row>
    <row r="621" spans="1:8" ht="45">
      <c r="A621" s="40" t="s">
        <v>21</v>
      </c>
      <c r="B621" s="37" t="s">
        <v>232</v>
      </c>
      <c r="C621" s="37" t="s">
        <v>74</v>
      </c>
      <c r="D621" s="37" t="s">
        <v>51</v>
      </c>
      <c r="E621" s="37" t="s">
        <v>321</v>
      </c>
      <c r="F621" s="37" t="s">
        <v>20</v>
      </c>
      <c r="G621" s="46">
        <f>G622</f>
        <v>65</v>
      </c>
      <c r="H621" s="46">
        <f>H622</f>
        <v>65</v>
      </c>
    </row>
    <row r="622" spans="1:8" ht="15">
      <c r="A622" s="40" t="s">
        <v>92</v>
      </c>
      <c r="B622" s="37" t="s">
        <v>232</v>
      </c>
      <c r="C622" s="37" t="s">
        <v>74</v>
      </c>
      <c r="D622" s="37" t="s">
        <v>51</v>
      </c>
      <c r="E622" s="37" t="s">
        <v>321</v>
      </c>
      <c r="F622" s="37" t="s">
        <v>77</v>
      </c>
      <c r="G622" s="46">
        <v>65</v>
      </c>
      <c r="H622" s="46">
        <v>65</v>
      </c>
    </row>
    <row r="623" spans="1:8" ht="45">
      <c r="A623" s="36" t="s">
        <v>328</v>
      </c>
      <c r="B623" s="37" t="s">
        <v>232</v>
      </c>
      <c r="C623" s="37" t="s">
        <v>74</v>
      </c>
      <c r="D623" s="37" t="s">
        <v>51</v>
      </c>
      <c r="E623" s="37" t="s">
        <v>327</v>
      </c>
      <c r="F623" s="37"/>
      <c r="G623" s="46">
        <f aca="true" t="shared" si="64" ref="G623:H626">G624</f>
        <v>67</v>
      </c>
      <c r="H623" s="46">
        <f t="shared" si="64"/>
        <v>150</v>
      </c>
    </row>
    <row r="624" spans="1:8" ht="60">
      <c r="A624" s="13" t="s">
        <v>532</v>
      </c>
      <c r="B624" s="37" t="s">
        <v>232</v>
      </c>
      <c r="C624" s="37" t="s">
        <v>74</v>
      </c>
      <c r="D624" s="37" t="s">
        <v>51</v>
      </c>
      <c r="E624" s="37" t="s">
        <v>329</v>
      </c>
      <c r="F624" s="37"/>
      <c r="G624" s="46">
        <f t="shared" si="64"/>
        <v>67</v>
      </c>
      <c r="H624" s="46">
        <f t="shared" si="64"/>
        <v>150</v>
      </c>
    </row>
    <row r="625" spans="1:8" ht="45">
      <c r="A625" s="41" t="s">
        <v>331</v>
      </c>
      <c r="B625" s="37" t="s">
        <v>232</v>
      </c>
      <c r="C625" s="37" t="s">
        <v>74</v>
      </c>
      <c r="D625" s="37" t="s">
        <v>51</v>
      </c>
      <c r="E625" s="37" t="s">
        <v>330</v>
      </c>
      <c r="F625" s="37"/>
      <c r="G625" s="46">
        <f t="shared" si="64"/>
        <v>67</v>
      </c>
      <c r="H625" s="46">
        <f t="shared" si="64"/>
        <v>150</v>
      </c>
    </row>
    <row r="626" spans="1:8" ht="45">
      <c r="A626" s="40" t="s">
        <v>21</v>
      </c>
      <c r="B626" s="37" t="s">
        <v>232</v>
      </c>
      <c r="C626" s="37" t="s">
        <v>74</v>
      </c>
      <c r="D626" s="37" t="s">
        <v>51</v>
      </c>
      <c r="E626" s="37" t="s">
        <v>330</v>
      </c>
      <c r="F626" s="37" t="s">
        <v>20</v>
      </c>
      <c r="G626" s="46">
        <f t="shared" si="64"/>
        <v>67</v>
      </c>
      <c r="H626" s="46">
        <f t="shared" si="64"/>
        <v>150</v>
      </c>
    </row>
    <row r="627" spans="1:8" ht="15">
      <c r="A627" s="40" t="s">
        <v>92</v>
      </c>
      <c r="B627" s="37" t="s">
        <v>232</v>
      </c>
      <c r="C627" s="37" t="s">
        <v>74</v>
      </c>
      <c r="D627" s="37" t="s">
        <v>51</v>
      </c>
      <c r="E627" s="37" t="s">
        <v>330</v>
      </c>
      <c r="F627" s="37" t="s">
        <v>77</v>
      </c>
      <c r="G627" s="46">
        <v>67</v>
      </c>
      <c r="H627" s="46">
        <v>150</v>
      </c>
    </row>
    <row r="628" spans="1:8" ht="90">
      <c r="A628" s="41" t="s">
        <v>270</v>
      </c>
      <c r="B628" s="37" t="s">
        <v>232</v>
      </c>
      <c r="C628" s="37" t="s">
        <v>74</v>
      </c>
      <c r="D628" s="37" t="s">
        <v>51</v>
      </c>
      <c r="E628" s="37" t="s">
        <v>261</v>
      </c>
      <c r="F628" s="37"/>
      <c r="G628" s="46">
        <f aca="true" t="shared" si="65" ref="G628:H631">G629</f>
        <v>169</v>
      </c>
      <c r="H628" s="46">
        <f t="shared" si="65"/>
        <v>178</v>
      </c>
    </row>
    <row r="629" spans="1:8" ht="60">
      <c r="A629" s="12" t="s">
        <v>661</v>
      </c>
      <c r="B629" s="37" t="s">
        <v>232</v>
      </c>
      <c r="C629" s="37" t="s">
        <v>74</v>
      </c>
      <c r="D629" s="37" t="s">
        <v>51</v>
      </c>
      <c r="E629" s="37" t="s">
        <v>282</v>
      </c>
      <c r="F629" s="37"/>
      <c r="G629" s="46">
        <f t="shared" si="65"/>
        <v>169</v>
      </c>
      <c r="H629" s="46">
        <f t="shared" si="65"/>
        <v>178</v>
      </c>
    </row>
    <row r="630" spans="1:8" ht="90">
      <c r="A630" s="40" t="s">
        <v>355</v>
      </c>
      <c r="B630" s="37" t="s">
        <v>232</v>
      </c>
      <c r="C630" s="37" t="s">
        <v>74</v>
      </c>
      <c r="D630" s="37" t="s">
        <v>51</v>
      </c>
      <c r="E630" s="37" t="s">
        <v>281</v>
      </c>
      <c r="F630" s="37"/>
      <c r="G630" s="46">
        <f t="shared" si="65"/>
        <v>169</v>
      </c>
      <c r="H630" s="46">
        <f t="shared" si="65"/>
        <v>178</v>
      </c>
    </row>
    <row r="631" spans="1:8" ht="45">
      <c r="A631" s="40" t="s">
        <v>21</v>
      </c>
      <c r="B631" s="37" t="s">
        <v>232</v>
      </c>
      <c r="C631" s="37" t="s">
        <v>74</v>
      </c>
      <c r="D631" s="37" t="s">
        <v>51</v>
      </c>
      <c r="E631" s="37" t="s">
        <v>281</v>
      </c>
      <c r="F631" s="37" t="s">
        <v>20</v>
      </c>
      <c r="G631" s="46">
        <f t="shared" si="65"/>
        <v>169</v>
      </c>
      <c r="H631" s="46">
        <f t="shared" si="65"/>
        <v>178</v>
      </c>
    </row>
    <row r="632" spans="1:8" ht="15">
      <c r="A632" s="40" t="s">
        <v>92</v>
      </c>
      <c r="B632" s="37" t="s">
        <v>232</v>
      </c>
      <c r="C632" s="37" t="s">
        <v>74</v>
      </c>
      <c r="D632" s="37" t="s">
        <v>51</v>
      </c>
      <c r="E632" s="37" t="s">
        <v>281</v>
      </c>
      <c r="F632" s="37" t="s">
        <v>77</v>
      </c>
      <c r="G632" s="46">
        <v>169</v>
      </c>
      <c r="H632" s="46">
        <v>178</v>
      </c>
    </row>
    <row r="633" spans="1:8" ht="15">
      <c r="A633" s="36" t="s">
        <v>234</v>
      </c>
      <c r="B633" s="37" t="s">
        <v>232</v>
      </c>
      <c r="C633" s="37" t="s">
        <v>74</v>
      </c>
      <c r="D633" s="37" t="s">
        <v>52</v>
      </c>
      <c r="E633" s="37"/>
      <c r="F633" s="37"/>
      <c r="G633" s="46">
        <f>G634+G656+G687+G693</f>
        <v>535467</v>
      </c>
      <c r="H633" s="46">
        <f>H634+H656+H687+H693</f>
        <v>547553</v>
      </c>
    </row>
    <row r="634" spans="1:8" ht="62.25">
      <c r="A634" s="63" t="s">
        <v>434</v>
      </c>
      <c r="B634" s="37" t="s">
        <v>232</v>
      </c>
      <c r="C634" s="37" t="s">
        <v>74</v>
      </c>
      <c r="D634" s="37" t="s">
        <v>52</v>
      </c>
      <c r="E634" s="37" t="s">
        <v>143</v>
      </c>
      <c r="F634" s="37"/>
      <c r="G634" s="46">
        <f>G635</f>
        <v>533516</v>
      </c>
      <c r="H634" s="46">
        <f>H635</f>
        <v>545096</v>
      </c>
    </row>
    <row r="635" spans="1:8" ht="15">
      <c r="A635" s="13" t="s">
        <v>436</v>
      </c>
      <c r="B635" s="37" t="s">
        <v>232</v>
      </c>
      <c r="C635" s="37" t="s">
        <v>74</v>
      </c>
      <c r="D635" s="37" t="s">
        <v>52</v>
      </c>
      <c r="E635" s="37" t="s">
        <v>148</v>
      </c>
      <c r="F635" s="37"/>
      <c r="G635" s="39">
        <f>G636+G652</f>
        <v>533516</v>
      </c>
      <c r="H635" s="39">
        <f>H636+H652</f>
        <v>545096</v>
      </c>
    </row>
    <row r="636" spans="1:8" ht="45">
      <c r="A636" s="13" t="s">
        <v>447</v>
      </c>
      <c r="B636" s="37" t="s">
        <v>232</v>
      </c>
      <c r="C636" s="37" t="s">
        <v>74</v>
      </c>
      <c r="D636" s="37" t="s">
        <v>52</v>
      </c>
      <c r="E636" s="37" t="s">
        <v>149</v>
      </c>
      <c r="F636" s="37"/>
      <c r="G636" s="39">
        <f>G637+G640+G643+G646+G649</f>
        <v>532244</v>
      </c>
      <c r="H636" s="39">
        <f>H637+H640+H643+H646+H649</f>
        <v>543824</v>
      </c>
    </row>
    <row r="637" spans="1:8" ht="30">
      <c r="A637" s="9" t="s">
        <v>428</v>
      </c>
      <c r="B637" s="37" t="s">
        <v>232</v>
      </c>
      <c r="C637" s="37" t="s">
        <v>74</v>
      </c>
      <c r="D637" s="37" t="s">
        <v>52</v>
      </c>
      <c r="E637" s="10" t="s">
        <v>449</v>
      </c>
      <c r="F637" s="37"/>
      <c r="G637" s="39">
        <f>G638</f>
        <v>88920</v>
      </c>
      <c r="H637" s="39">
        <f>H638</f>
        <v>99477</v>
      </c>
    </row>
    <row r="638" spans="1:8" ht="45">
      <c r="A638" s="40" t="s">
        <v>21</v>
      </c>
      <c r="B638" s="37" t="s">
        <v>232</v>
      </c>
      <c r="C638" s="37" t="s">
        <v>74</v>
      </c>
      <c r="D638" s="37" t="s">
        <v>52</v>
      </c>
      <c r="E638" s="10" t="s">
        <v>449</v>
      </c>
      <c r="F638" s="37" t="s">
        <v>20</v>
      </c>
      <c r="G638" s="39">
        <f>G639</f>
        <v>88920</v>
      </c>
      <c r="H638" s="39">
        <f>H639</f>
        <v>99477</v>
      </c>
    </row>
    <row r="639" spans="1:8" ht="15">
      <c r="A639" s="40" t="s">
        <v>92</v>
      </c>
      <c r="B639" s="37" t="s">
        <v>232</v>
      </c>
      <c r="C639" s="37" t="s">
        <v>74</v>
      </c>
      <c r="D639" s="37" t="s">
        <v>52</v>
      </c>
      <c r="E639" s="10" t="s">
        <v>449</v>
      </c>
      <c r="F639" s="37" t="s">
        <v>77</v>
      </c>
      <c r="G639" s="39">
        <v>88920</v>
      </c>
      <c r="H639" s="39">
        <f>92477+7000</f>
        <v>99477</v>
      </c>
    </row>
    <row r="640" spans="1:8" ht="45">
      <c r="A640" s="36" t="s">
        <v>235</v>
      </c>
      <c r="B640" s="37" t="s">
        <v>232</v>
      </c>
      <c r="C640" s="37" t="s">
        <v>74</v>
      </c>
      <c r="D640" s="37" t="s">
        <v>52</v>
      </c>
      <c r="E640" s="37" t="s">
        <v>150</v>
      </c>
      <c r="F640" s="37"/>
      <c r="G640" s="39">
        <f>G641</f>
        <v>15747</v>
      </c>
      <c r="H640" s="39">
        <f>H641</f>
        <v>16770</v>
      </c>
    </row>
    <row r="641" spans="1:8" ht="45">
      <c r="A641" s="40" t="s">
        <v>21</v>
      </c>
      <c r="B641" s="37" t="s">
        <v>232</v>
      </c>
      <c r="C641" s="37" t="s">
        <v>74</v>
      </c>
      <c r="D641" s="37" t="s">
        <v>52</v>
      </c>
      <c r="E641" s="37" t="s">
        <v>150</v>
      </c>
      <c r="F641" s="37" t="s">
        <v>20</v>
      </c>
      <c r="G641" s="39">
        <f>G642</f>
        <v>15747</v>
      </c>
      <c r="H641" s="39">
        <f>H642</f>
        <v>16770</v>
      </c>
    </row>
    <row r="642" spans="1:8" ht="15">
      <c r="A642" s="40" t="s">
        <v>92</v>
      </c>
      <c r="B642" s="37" t="s">
        <v>232</v>
      </c>
      <c r="C642" s="37" t="s">
        <v>74</v>
      </c>
      <c r="D642" s="37" t="s">
        <v>52</v>
      </c>
      <c r="E642" s="37" t="s">
        <v>150</v>
      </c>
      <c r="F642" s="37" t="s">
        <v>77</v>
      </c>
      <c r="G642" s="39">
        <v>15747</v>
      </c>
      <c r="H642" s="39">
        <v>16770</v>
      </c>
    </row>
    <row r="643" spans="1:8" ht="225">
      <c r="A643" s="14" t="s">
        <v>444</v>
      </c>
      <c r="B643" s="37" t="s">
        <v>232</v>
      </c>
      <c r="C643" s="37" t="s">
        <v>74</v>
      </c>
      <c r="D643" s="37" t="s">
        <v>52</v>
      </c>
      <c r="E643" s="37" t="s">
        <v>151</v>
      </c>
      <c r="F643" s="37"/>
      <c r="G643" s="39">
        <f>G644</f>
        <v>395702</v>
      </c>
      <c r="H643" s="39">
        <f>H644</f>
        <v>395702</v>
      </c>
    </row>
    <row r="644" spans="1:8" ht="45">
      <c r="A644" s="40" t="s">
        <v>21</v>
      </c>
      <c r="B644" s="37" t="s">
        <v>232</v>
      </c>
      <c r="C644" s="37" t="s">
        <v>74</v>
      </c>
      <c r="D644" s="37" t="s">
        <v>52</v>
      </c>
      <c r="E644" s="37" t="s">
        <v>151</v>
      </c>
      <c r="F644" s="37" t="s">
        <v>20</v>
      </c>
      <c r="G644" s="39">
        <f>G645</f>
        <v>395702</v>
      </c>
      <c r="H644" s="39">
        <f>H645</f>
        <v>395702</v>
      </c>
    </row>
    <row r="645" spans="1:8" ht="15">
      <c r="A645" s="40" t="s">
        <v>92</v>
      </c>
      <c r="B645" s="37" t="s">
        <v>232</v>
      </c>
      <c r="C645" s="37" t="s">
        <v>74</v>
      </c>
      <c r="D645" s="37" t="s">
        <v>52</v>
      </c>
      <c r="E645" s="37" t="s">
        <v>151</v>
      </c>
      <c r="F645" s="37" t="s">
        <v>77</v>
      </c>
      <c r="G645" s="39">
        <v>395702</v>
      </c>
      <c r="H645" s="39">
        <v>395702</v>
      </c>
    </row>
    <row r="646" spans="1:8" ht="165.75" customHeight="1">
      <c r="A646" s="65" t="s">
        <v>721</v>
      </c>
      <c r="B646" s="37" t="s">
        <v>232</v>
      </c>
      <c r="C646" s="37" t="s">
        <v>74</v>
      </c>
      <c r="D646" s="37" t="s">
        <v>52</v>
      </c>
      <c r="E646" s="37" t="s">
        <v>152</v>
      </c>
      <c r="F646" s="37"/>
      <c r="G646" s="39">
        <f>G647</f>
        <v>31787</v>
      </c>
      <c r="H646" s="39">
        <f>H647</f>
        <v>31787</v>
      </c>
    </row>
    <row r="647" spans="1:8" ht="45">
      <c r="A647" s="40" t="s">
        <v>21</v>
      </c>
      <c r="B647" s="37" t="s">
        <v>232</v>
      </c>
      <c r="C647" s="37" t="s">
        <v>74</v>
      </c>
      <c r="D647" s="37" t="s">
        <v>52</v>
      </c>
      <c r="E647" s="37" t="s">
        <v>152</v>
      </c>
      <c r="F647" s="37" t="s">
        <v>20</v>
      </c>
      <c r="G647" s="39">
        <f>G648</f>
        <v>31787</v>
      </c>
      <c r="H647" s="39">
        <f>H648</f>
        <v>31787</v>
      </c>
    </row>
    <row r="648" spans="1:8" ht="15">
      <c r="A648" s="40" t="s">
        <v>92</v>
      </c>
      <c r="B648" s="37" t="s">
        <v>232</v>
      </c>
      <c r="C648" s="37" t="s">
        <v>74</v>
      </c>
      <c r="D648" s="37" t="s">
        <v>52</v>
      </c>
      <c r="E648" s="37" t="s">
        <v>152</v>
      </c>
      <c r="F648" s="37" t="s">
        <v>77</v>
      </c>
      <c r="G648" s="39">
        <v>31787</v>
      </c>
      <c r="H648" s="39">
        <v>31787</v>
      </c>
    </row>
    <row r="649" spans="1:8" ht="75">
      <c r="A649" s="65" t="s">
        <v>719</v>
      </c>
      <c r="B649" s="37" t="s">
        <v>232</v>
      </c>
      <c r="C649" s="37" t="s">
        <v>74</v>
      </c>
      <c r="D649" s="37" t="s">
        <v>52</v>
      </c>
      <c r="E649" s="37" t="s">
        <v>153</v>
      </c>
      <c r="F649" s="37"/>
      <c r="G649" s="39">
        <f>G650</f>
        <v>88</v>
      </c>
      <c r="H649" s="39">
        <f>H650</f>
        <v>88</v>
      </c>
    </row>
    <row r="650" spans="1:8" ht="45">
      <c r="A650" s="40" t="s">
        <v>21</v>
      </c>
      <c r="B650" s="37" t="s">
        <v>232</v>
      </c>
      <c r="C650" s="37" t="s">
        <v>74</v>
      </c>
      <c r="D650" s="37" t="s">
        <v>52</v>
      </c>
      <c r="E650" s="37" t="s">
        <v>153</v>
      </c>
      <c r="F650" s="37" t="s">
        <v>20</v>
      </c>
      <c r="G650" s="39">
        <f>G651</f>
        <v>88</v>
      </c>
      <c r="H650" s="39">
        <f>H651</f>
        <v>88</v>
      </c>
    </row>
    <row r="651" spans="1:8" ht="15">
      <c r="A651" s="40" t="s">
        <v>92</v>
      </c>
      <c r="B651" s="37" t="s">
        <v>232</v>
      </c>
      <c r="C651" s="37" t="s">
        <v>74</v>
      </c>
      <c r="D651" s="37" t="s">
        <v>52</v>
      </c>
      <c r="E651" s="37" t="s">
        <v>153</v>
      </c>
      <c r="F651" s="37" t="s">
        <v>77</v>
      </c>
      <c r="G651" s="39">
        <v>88</v>
      </c>
      <c r="H651" s="39">
        <v>88</v>
      </c>
    </row>
    <row r="652" spans="1:8" ht="30">
      <c r="A652" s="36" t="s">
        <v>154</v>
      </c>
      <c r="B652" s="37" t="s">
        <v>232</v>
      </c>
      <c r="C652" s="37" t="s">
        <v>74</v>
      </c>
      <c r="D652" s="37" t="s">
        <v>52</v>
      </c>
      <c r="E652" s="37" t="s">
        <v>450</v>
      </c>
      <c r="F652" s="37"/>
      <c r="G652" s="39">
        <f aca="true" t="shared" si="66" ref="G652:H654">G653</f>
        <v>1272</v>
      </c>
      <c r="H652" s="39">
        <f t="shared" si="66"/>
        <v>1272</v>
      </c>
    </row>
    <row r="653" spans="1:8" ht="60">
      <c r="A653" s="36" t="s">
        <v>452</v>
      </c>
      <c r="B653" s="37" t="s">
        <v>232</v>
      </c>
      <c r="C653" s="37" t="s">
        <v>74</v>
      </c>
      <c r="D653" s="37" t="s">
        <v>52</v>
      </c>
      <c r="E653" s="37" t="s">
        <v>451</v>
      </c>
      <c r="F653" s="37"/>
      <c r="G653" s="39">
        <f t="shared" si="66"/>
        <v>1272</v>
      </c>
      <c r="H653" s="39">
        <f t="shared" si="66"/>
        <v>1272</v>
      </c>
    </row>
    <row r="654" spans="1:8" ht="30">
      <c r="A654" s="41" t="s">
        <v>9</v>
      </c>
      <c r="B654" s="37" t="s">
        <v>232</v>
      </c>
      <c r="C654" s="37" t="s">
        <v>74</v>
      </c>
      <c r="D654" s="37" t="s">
        <v>52</v>
      </c>
      <c r="E654" s="37" t="s">
        <v>451</v>
      </c>
      <c r="F654" s="37" t="s">
        <v>7</v>
      </c>
      <c r="G654" s="39">
        <f t="shared" si="66"/>
        <v>1272</v>
      </c>
      <c r="H654" s="39">
        <f t="shared" si="66"/>
        <v>1272</v>
      </c>
    </row>
    <row r="655" spans="1:8" ht="15">
      <c r="A655" s="42" t="s">
        <v>156</v>
      </c>
      <c r="B655" s="37" t="s">
        <v>232</v>
      </c>
      <c r="C655" s="37" t="s">
        <v>74</v>
      </c>
      <c r="D655" s="37" t="s">
        <v>52</v>
      </c>
      <c r="E655" s="37" t="s">
        <v>451</v>
      </c>
      <c r="F655" s="37" t="s">
        <v>155</v>
      </c>
      <c r="G655" s="39">
        <v>1272</v>
      </c>
      <c r="H655" s="39">
        <v>1272</v>
      </c>
    </row>
    <row r="656" spans="1:8" ht="62.25">
      <c r="A656" s="20" t="s">
        <v>521</v>
      </c>
      <c r="B656" s="37" t="s">
        <v>232</v>
      </c>
      <c r="C656" s="37" t="s">
        <v>74</v>
      </c>
      <c r="D656" s="37" t="s">
        <v>52</v>
      </c>
      <c r="E656" s="37" t="s">
        <v>205</v>
      </c>
      <c r="F656" s="37"/>
      <c r="G656" s="39">
        <f>G662+G682+G667+G657</f>
        <v>844</v>
      </c>
      <c r="H656" s="39">
        <f>H662+H682+H667+H657</f>
        <v>1305</v>
      </c>
    </row>
    <row r="657" spans="1:8" ht="45">
      <c r="A657" s="36" t="s">
        <v>296</v>
      </c>
      <c r="B657" s="37" t="s">
        <v>232</v>
      </c>
      <c r="C657" s="37" t="s">
        <v>74</v>
      </c>
      <c r="D657" s="37" t="s">
        <v>52</v>
      </c>
      <c r="E657" s="37" t="s">
        <v>206</v>
      </c>
      <c r="F657" s="37"/>
      <c r="G657" s="46">
        <f>G658</f>
        <v>200</v>
      </c>
      <c r="H657" s="46">
        <f>H658</f>
        <v>500</v>
      </c>
    </row>
    <row r="658" spans="1:8" ht="75">
      <c r="A658" s="13" t="s">
        <v>522</v>
      </c>
      <c r="B658" s="37" t="s">
        <v>232</v>
      </c>
      <c r="C658" s="37" t="s">
        <v>74</v>
      </c>
      <c r="D658" s="37" t="s">
        <v>52</v>
      </c>
      <c r="E658" s="37" t="s">
        <v>207</v>
      </c>
      <c r="F658" s="37"/>
      <c r="G658" s="46">
        <f aca="true" t="shared" si="67" ref="G658:H660">G659</f>
        <v>200</v>
      </c>
      <c r="H658" s="46">
        <f t="shared" si="67"/>
        <v>500</v>
      </c>
    </row>
    <row r="659" spans="1:8" ht="75">
      <c r="A659" s="36" t="s">
        <v>297</v>
      </c>
      <c r="B659" s="37" t="s">
        <v>232</v>
      </c>
      <c r="C659" s="37" t="s">
        <v>74</v>
      </c>
      <c r="D659" s="37" t="s">
        <v>52</v>
      </c>
      <c r="E659" s="37" t="s">
        <v>208</v>
      </c>
      <c r="F659" s="37"/>
      <c r="G659" s="46">
        <f t="shared" si="67"/>
        <v>200</v>
      </c>
      <c r="H659" s="46">
        <f t="shared" si="67"/>
        <v>500</v>
      </c>
    </row>
    <row r="660" spans="1:8" ht="45">
      <c r="A660" s="40" t="s">
        <v>21</v>
      </c>
      <c r="B660" s="37" t="s">
        <v>232</v>
      </c>
      <c r="C660" s="37" t="s">
        <v>74</v>
      </c>
      <c r="D660" s="37" t="s">
        <v>52</v>
      </c>
      <c r="E660" s="37" t="s">
        <v>208</v>
      </c>
      <c r="F660" s="37" t="s">
        <v>20</v>
      </c>
      <c r="G660" s="46">
        <f t="shared" si="67"/>
        <v>200</v>
      </c>
      <c r="H660" s="46">
        <f t="shared" si="67"/>
        <v>500</v>
      </c>
    </row>
    <row r="661" spans="1:8" ht="15">
      <c r="A661" s="40" t="s">
        <v>92</v>
      </c>
      <c r="B661" s="37" t="s">
        <v>232</v>
      </c>
      <c r="C661" s="37" t="s">
        <v>74</v>
      </c>
      <c r="D661" s="37" t="s">
        <v>52</v>
      </c>
      <c r="E661" s="37" t="s">
        <v>208</v>
      </c>
      <c r="F661" s="37" t="s">
        <v>77</v>
      </c>
      <c r="G661" s="46">
        <v>200</v>
      </c>
      <c r="H661" s="46">
        <v>500</v>
      </c>
    </row>
    <row r="662" spans="1:8" ht="60">
      <c r="A662" s="36" t="s">
        <v>305</v>
      </c>
      <c r="B662" s="37" t="s">
        <v>232</v>
      </c>
      <c r="C662" s="37" t="s">
        <v>74</v>
      </c>
      <c r="D662" s="37" t="s">
        <v>52</v>
      </c>
      <c r="E662" s="37" t="s">
        <v>210</v>
      </c>
      <c r="F662" s="37"/>
      <c r="G662" s="39">
        <f aca="true" t="shared" si="68" ref="G662:H665">G663</f>
        <v>50</v>
      </c>
      <c r="H662" s="39">
        <f t="shared" si="68"/>
        <v>50</v>
      </c>
    </row>
    <row r="663" spans="1:8" ht="75">
      <c r="A663" s="13" t="s">
        <v>367</v>
      </c>
      <c r="B663" s="37" t="s">
        <v>232</v>
      </c>
      <c r="C663" s="37" t="s">
        <v>74</v>
      </c>
      <c r="D663" s="37" t="s">
        <v>52</v>
      </c>
      <c r="E663" s="37" t="s">
        <v>211</v>
      </c>
      <c r="F663" s="37"/>
      <c r="G663" s="39">
        <f t="shared" si="68"/>
        <v>50</v>
      </c>
      <c r="H663" s="39">
        <f t="shared" si="68"/>
        <v>50</v>
      </c>
    </row>
    <row r="664" spans="1:8" ht="30">
      <c r="A664" s="36" t="s">
        <v>309</v>
      </c>
      <c r="B664" s="37" t="s">
        <v>232</v>
      </c>
      <c r="C664" s="37" t="s">
        <v>74</v>
      </c>
      <c r="D664" s="37" t="s">
        <v>52</v>
      </c>
      <c r="E664" s="37" t="s">
        <v>308</v>
      </c>
      <c r="F664" s="37"/>
      <c r="G664" s="39">
        <f t="shared" si="68"/>
        <v>50</v>
      </c>
      <c r="H664" s="39">
        <f t="shared" si="68"/>
        <v>50</v>
      </c>
    </row>
    <row r="665" spans="1:8" ht="45">
      <c r="A665" s="40" t="s">
        <v>21</v>
      </c>
      <c r="B665" s="37" t="s">
        <v>232</v>
      </c>
      <c r="C665" s="37" t="s">
        <v>74</v>
      </c>
      <c r="D665" s="37" t="s">
        <v>52</v>
      </c>
      <c r="E665" s="37" t="s">
        <v>308</v>
      </c>
      <c r="F665" s="37" t="s">
        <v>20</v>
      </c>
      <c r="G665" s="39">
        <f t="shared" si="68"/>
        <v>50</v>
      </c>
      <c r="H665" s="39">
        <f t="shared" si="68"/>
        <v>50</v>
      </c>
    </row>
    <row r="666" spans="1:8" ht="15">
      <c r="A666" s="40" t="s">
        <v>92</v>
      </c>
      <c r="B666" s="37" t="s">
        <v>232</v>
      </c>
      <c r="C666" s="37" t="s">
        <v>74</v>
      </c>
      <c r="D666" s="37" t="s">
        <v>52</v>
      </c>
      <c r="E666" s="37" t="s">
        <v>308</v>
      </c>
      <c r="F666" s="37" t="s">
        <v>77</v>
      </c>
      <c r="G666" s="39">
        <v>50</v>
      </c>
      <c r="H666" s="39">
        <v>50</v>
      </c>
    </row>
    <row r="667" spans="1:8" ht="45">
      <c r="A667" s="36" t="s">
        <v>318</v>
      </c>
      <c r="B667" s="37" t="s">
        <v>232</v>
      </c>
      <c r="C667" s="37" t="s">
        <v>74</v>
      </c>
      <c r="D667" s="37" t="s">
        <v>52</v>
      </c>
      <c r="E667" s="37" t="s">
        <v>141</v>
      </c>
      <c r="F667" s="37"/>
      <c r="G667" s="39">
        <f>G668+G678</f>
        <v>527</v>
      </c>
      <c r="H667" s="39">
        <f>H668+H678</f>
        <v>605</v>
      </c>
    </row>
    <row r="668" spans="1:8" ht="30">
      <c r="A668" s="13" t="s">
        <v>371</v>
      </c>
      <c r="B668" s="37" t="s">
        <v>232</v>
      </c>
      <c r="C668" s="37" t="s">
        <v>74</v>
      </c>
      <c r="D668" s="37" t="s">
        <v>52</v>
      </c>
      <c r="E668" s="37" t="s">
        <v>142</v>
      </c>
      <c r="F668" s="37"/>
      <c r="G668" s="39">
        <f>G669+G672+G675</f>
        <v>391</v>
      </c>
      <c r="H668" s="39">
        <f>H669+H672+H675</f>
        <v>445</v>
      </c>
    </row>
    <row r="669" spans="1:8" ht="30">
      <c r="A669" s="41" t="s">
        <v>320</v>
      </c>
      <c r="B669" s="37" t="s">
        <v>232</v>
      </c>
      <c r="C669" s="37" t="s">
        <v>74</v>
      </c>
      <c r="D669" s="37" t="s">
        <v>52</v>
      </c>
      <c r="E669" s="37" t="s">
        <v>319</v>
      </c>
      <c r="F669" s="37"/>
      <c r="G669" s="39">
        <f>G670</f>
        <v>294</v>
      </c>
      <c r="H669" s="39">
        <f>H670</f>
        <v>330</v>
      </c>
    </row>
    <row r="670" spans="1:8" ht="45">
      <c r="A670" s="40" t="s">
        <v>21</v>
      </c>
      <c r="B670" s="37" t="s">
        <v>232</v>
      </c>
      <c r="C670" s="37" t="s">
        <v>74</v>
      </c>
      <c r="D670" s="37" t="s">
        <v>52</v>
      </c>
      <c r="E670" s="37" t="s">
        <v>319</v>
      </c>
      <c r="F670" s="37" t="s">
        <v>20</v>
      </c>
      <c r="G670" s="39">
        <f>G671</f>
        <v>294</v>
      </c>
      <c r="H670" s="39">
        <f>H671</f>
        <v>330</v>
      </c>
    </row>
    <row r="671" spans="1:8" ht="15">
      <c r="A671" s="40" t="s">
        <v>92</v>
      </c>
      <c r="B671" s="37" t="s">
        <v>232</v>
      </c>
      <c r="C671" s="37" t="s">
        <v>74</v>
      </c>
      <c r="D671" s="37" t="s">
        <v>52</v>
      </c>
      <c r="E671" s="37" t="s">
        <v>319</v>
      </c>
      <c r="F671" s="37" t="s">
        <v>77</v>
      </c>
      <c r="G671" s="39">
        <v>294</v>
      </c>
      <c r="H671" s="39">
        <v>330</v>
      </c>
    </row>
    <row r="672" spans="1:8" ht="45">
      <c r="A672" s="41" t="s">
        <v>322</v>
      </c>
      <c r="B672" s="37" t="s">
        <v>232</v>
      </c>
      <c r="C672" s="37" t="s">
        <v>74</v>
      </c>
      <c r="D672" s="37" t="s">
        <v>52</v>
      </c>
      <c r="E672" s="37" t="s">
        <v>321</v>
      </c>
      <c r="F672" s="37"/>
      <c r="G672" s="39">
        <f>G673</f>
        <v>65</v>
      </c>
      <c r="H672" s="39">
        <f>H673</f>
        <v>65</v>
      </c>
    </row>
    <row r="673" spans="1:8" ht="45">
      <c r="A673" s="40" t="s">
        <v>21</v>
      </c>
      <c r="B673" s="37" t="s">
        <v>232</v>
      </c>
      <c r="C673" s="37" t="s">
        <v>74</v>
      </c>
      <c r="D673" s="37" t="s">
        <v>52</v>
      </c>
      <c r="E673" s="37" t="s">
        <v>321</v>
      </c>
      <c r="F673" s="37" t="s">
        <v>20</v>
      </c>
      <c r="G673" s="39">
        <f>G674</f>
        <v>65</v>
      </c>
      <c r="H673" s="39">
        <f>H674</f>
        <v>65</v>
      </c>
    </row>
    <row r="674" spans="1:8" ht="15">
      <c r="A674" s="40" t="s">
        <v>92</v>
      </c>
      <c r="B674" s="37" t="s">
        <v>232</v>
      </c>
      <c r="C674" s="37" t="s">
        <v>74</v>
      </c>
      <c r="D674" s="37" t="s">
        <v>52</v>
      </c>
      <c r="E674" s="37" t="s">
        <v>321</v>
      </c>
      <c r="F674" s="37" t="s">
        <v>77</v>
      </c>
      <c r="G674" s="39">
        <v>65</v>
      </c>
      <c r="H674" s="39">
        <v>65</v>
      </c>
    </row>
    <row r="675" spans="1:8" ht="30">
      <c r="A675" s="41" t="s">
        <v>324</v>
      </c>
      <c r="B675" s="37" t="s">
        <v>232</v>
      </c>
      <c r="C675" s="37" t="s">
        <v>74</v>
      </c>
      <c r="D675" s="37" t="s">
        <v>52</v>
      </c>
      <c r="E675" s="37" t="s">
        <v>323</v>
      </c>
      <c r="F675" s="37"/>
      <c r="G675" s="39">
        <f>G676</f>
        <v>32</v>
      </c>
      <c r="H675" s="39">
        <f>H676</f>
        <v>50</v>
      </c>
    </row>
    <row r="676" spans="1:8" ht="45">
      <c r="A676" s="40" t="s">
        <v>21</v>
      </c>
      <c r="B676" s="37" t="s">
        <v>232</v>
      </c>
      <c r="C676" s="37" t="s">
        <v>74</v>
      </c>
      <c r="D676" s="37" t="s">
        <v>52</v>
      </c>
      <c r="E676" s="37" t="s">
        <v>323</v>
      </c>
      <c r="F676" s="37" t="s">
        <v>20</v>
      </c>
      <c r="G676" s="39">
        <f>G677</f>
        <v>32</v>
      </c>
      <c r="H676" s="39">
        <f>H677</f>
        <v>50</v>
      </c>
    </row>
    <row r="677" spans="1:8" ht="15">
      <c r="A677" s="40" t="s">
        <v>92</v>
      </c>
      <c r="B677" s="37" t="s">
        <v>232</v>
      </c>
      <c r="C677" s="37" t="s">
        <v>74</v>
      </c>
      <c r="D677" s="37" t="s">
        <v>52</v>
      </c>
      <c r="E677" s="37" t="s">
        <v>323</v>
      </c>
      <c r="F677" s="37" t="s">
        <v>77</v>
      </c>
      <c r="G677" s="39">
        <v>32</v>
      </c>
      <c r="H677" s="39">
        <v>50</v>
      </c>
    </row>
    <row r="678" spans="1:8" ht="45">
      <c r="A678" s="13" t="s">
        <v>372</v>
      </c>
      <c r="B678" s="37" t="s">
        <v>232</v>
      </c>
      <c r="C678" s="37" t="s">
        <v>74</v>
      </c>
      <c r="D678" s="37" t="s">
        <v>52</v>
      </c>
      <c r="E678" s="37" t="s">
        <v>241</v>
      </c>
      <c r="F678" s="37"/>
      <c r="G678" s="39">
        <f aca="true" t="shared" si="69" ref="G678:H680">G679</f>
        <v>136</v>
      </c>
      <c r="H678" s="39">
        <f t="shared" si="69"/>
        <v>160</v>
      </c>
    </row>
    <row r="679" spans="1:8" ht="45">
      <c r="A679" s="41" t="s">
        <v>326</v>
      </c>
      <c r="B679" s="37" t="s">
        <v>232</v>
      </c>
      <c r="C679" s="37" t="s">
        <v>74</v>
      </c>
      <c r="D679" s="37" t="s">
        <v>52</v>
      </c>
      <c r="E679" s="37" t="s">
        <v>325</v>
      </c>
      <c r="F679" s="37"/>
      <c r="G679" s="39">
        <f t="shared" si="69"/>
        <v>136</v>
      </c>
      <c r="H679" s="39">
        <f t="shared" si="69"/>
        <v>160</v>
      </c>
    </row>
    <row r="680" spans="1:8" ht="45">
      <c r="A680" s="40" t="s">
        <v>21</v>
      </c>
      <c r="B680" s="37" t="s">
        <v>232</v>
      </c>
      <c r="C680" s="37" t="s">
        <v>74</v>
      </c>
      <c r="D680" s="37" t="s">
        <v>52</v>
      </c>
      <c r="E680" s="37" t="s">
        <v>325</v>
      </c>
      <c r="F680" s="37" t="s">
        <v>20</v>
      </c>
      <c r="G680" s="39">
        <f t="shared" si="69"/>
        <v>136</v>
      </c>
      <c r="H680" s="39">
        <f t="shared" si="69"/>
        <v>160</v>
      </c>
    </row>
    <row r="681" spans="1:8" ht="15">
      <c r="A681" s="40" t="s">
        <v>92</v>
      </c>
      <c r="B681" s="37" t="s">
        <v>232</v>
      </c>
      <c r="C681" s="37" t="s">
        <v>74</v>
      </c>
      <c r="D681" s="37" t="s">
        <v>52</v>
      </c>
      <c r="E681" s="37" t="s">
        <v>325</v>
      </c>
      <c r="F681" s="37" t="s">
        <v>77</v>
      </c>
      <c r="G681" s="39">
        <v>136</v>
      </c>
      <c r="H681" s="39">
        <v>160</v>
      </c>
    </row>
    <row r="682" spans="1:8" ht="45">
      <c r="A682" s="36" t="s">
        <v>328</v>
      </c>
      <c r="B682" s="37" t="s">
        <v>232</v>
      </c>
      <c r="C682" s="37" t="s">
        <v>74</v>
      </c>
      <c r="D682" s="37" t="s">
        <v>52</v>
      </c>
      <c r="E682" s="37" t="s">
        <v>327</v>
      </c>
      <c r="F682" s="37"/>
      <c r="G682" s="46">
        <f aca="true" t="shared" si="70" ref="G682:H685">G683</f>
        <v>67</v>
      </c>
      <c r="H682" s="46">
        <f t="shared" si="70"/>
        <v>150</v>
      </c>
    </row>
    <row r="683" spans="1:8" ht="60">
      <c r="A683" s="13" t="s">
        <v>532</v>
      </c>
      <c r="B683" s="37" t="s">
        <v>232</v>
      </c>
      <c r="C683" s="37" t="s">
        <v>74</v>
      </c>
      <c r="D683" s="37" t="s">
        <v>52</v>
      </c>
      <c r="E683" s="37" t="s">
        <v>329</v>
      </c>
      <c r="F683" s="37"/>
      <c r="G683" s="46">
        <f t="shared" si="70"/>
        <v>67</v>
      </c>
      <c r="H683" s="46">
        <f t="shared" si="70"/>
        <v>150</v>
      </c>
    </row>
    <row r="684" spans="1:8" ht="45">
      <c r="A684" s="41" t="s">
        <v>331</v>
      </c>
      <c r="B684" s="37" t="s">
        <v>232</v>
      </c>
      <c r="C684" s="37" t="s">
        <v>74</v>
      </c>
      <c r="D684" s="37" t="s">
        <v>52</v>
      </c>
      <c r="E684" s="37" t="s">
        <v>330</v>
      </c>
      <c r="F684" s="37"/>
      <c r="G684" s="46">
        <f t="shared" si="70"/>
        <v>67</v>
      </c>
      <c r="H684" s="46">
        <f t="shared" si="70"/>
        <v>150</v>
      </c>
    </row>
    <row r="685" spans="1:8" ht="45">
      <c r="A685" s="40" t="s">
        <v>21</v>
      </c>
      <c r="B685" s="37" t="s">
        <v>232</v>
      </c>
      <c r="C685" s="37" t="s">
        <v>74</v>
      </c>
      <c r="D685" s="37" t="s">
        <v>52</v>
      </c>
      <c r="E685" s="37" t="s">
        <v>330</v>
      </c>
      <c r="F685" s="37" t="s">
        <v>20</v>
      </c>
      <c r="G685" s="46">
        <f t="shared" si="70"/>
        <v>67</v>
      </c>
      <c r="H685" s="46">
        <f t="shared" si="70"/>
        <v>150</v>
      </c>
    </row>
    <row r="686" spans="1:8" ht="15">
      <c r="A686" s="40" t="s">
        <v>92</v>
      </c>
      <c r="B686" s="37" t="s">
        <v>232</v>
      </c>
      <c r="C686" s="37" t="s">
        <v>74</v>
      </c>
      <c r="D686" s="37" t="s">
        <v>52</v>
      </c>
      <c r="E686" s="37" t="s">
        <v>330</v>
      </c>
      <c r="F686" s="37" t="s">
        <v>77</v>
      </c>
      <c r="G686" s="46">
        <v>67</v>
      </c>
      <c r="H686" s="46">
        <v>150</v>
      </c>
    </row>
    <row r="687" spans="1:8" ht="62.25">
      <c r="A687" s="63" t="s">
        <v>636</v>
      </c>
      <c r="B687" s="37" t="s">
        <v>232</v>
      </c>
      <c r="C687" s="37" t="s">
        <v>74</v>
      </c>
      <c r="D687" s="37" t="s">
        <v>52</v>
      </c>
      <c r="E687" s="37" t="s">
        <v>224</v>
      </c>
      <c r="F687" s="37"/>
      <c r="G687" s="39">
        <f aca="true" t="shared" si="71" ref="G687:H691">G688</f>
        <v>200</v>
      </c>
      <c r="H687" s="39">
        <f t="shared" si="71"/>
        <v>200</v>
      </c>
    </row>
    <row r="688" spans="1:8" ht="15">
      <c r="A688" s="36" t="s">
        <v>132</v>
      </c>
      <c r="B688" s="37" t="s">
        <v>232</v>
      </c>
      <c r="C688" s="37" t="s">
        <v>74</v>
      </c>
      <c r="D688" s="37" t="s">
        <v>52</v>
      </c>
      <c r="E688" s="45" t="s">
        <v>225</v>
      </c>
      <c r="F688" s="37"/>
      <c r="G688" s="39">
        <f t="shared" si="71"/>
        <v>200</v>
      </c>
      <c r="H688" s="39">
        <f t="shared" si="71"/>
        <v>200</v>
      </c>
    </row>
    <row r="689" spans="1:8" ht="60">
      <c r="A689" s="15" t="s">
        <v>638</v>
      </c>
      <c r="B689" s="37" t="s">
        <v>232</v>
      </c>
      <c r="C689" s="37" t="s">
        <v>74</v>
      </c>
      <c r="D689" s="37" t="s">
        <v>52</v>
      </c>
      <c r="E689" s="10" t="s">
        <v>637</v>
      </c>
      <c r="F689" s="37"/>
      <c r="G689" s="39">
        <f t="shared" si="71"/>
        <v>200</v>
      </c>
      <c r="H689" s="39">
        <f t="shared" si="71"/>
        <v>200</v>
      </c>
    </row>
    <row r="690" spans="1:8" ht="60">
      <c r="A690" s="12" t="s">
        <v>639</v>
      </c>
      <c r="B690" s="37" t="s">
        <v>232</v>
      </c>
      <c r="C690" s="37" t="s">
        <v>74</v>
      </c>
      <c r="D690" s="37" t="s">
        <v>52</v>
      </c>
      <c r="E690" s="10" t="s">
        <v>640</v>
      </c>
      <c r="F690" s="37"/>
      <c r="G690" s="39">
        <f t="shared" si="71"/>
        <v>200</v>
      </c>
      <c r="H690" s="39">
        <f t="shared" si="71"/>
        <v>200</v>
      </c>
    </row>
    <row r="691" spans="1:8" ht="45">
      <c r="A691" s="40" t="s">
        <v>21</v>
      </c>
      <c r="B691" s="37" t="s">
        <v>232</v>
      </c>
      <c r="C691" s="37" t="s">
        <v>74</v>
      </c>
      <c r="D691" s="37" t="s">
        <v>52</v>
      </c>
      <c r="E691" s="10" t="s">
        <v>640</v>
      </c>
      <c r="F691" s="37" t="s">
        <v>20</v>
      </c>
      <c r="G691" s="39">
        <f t="shared" si="71"/>
        <v>200</v>
      </c>
      <c r="H691" s="39">
        <f t="shared" si="71"/>
        <v>200</v>
      </c>
    </row>
    <row r="692" spans="1:8" ht="15">
      <c r="A692" s="40" t="s">
        <v>92</v>
      </c>
      <c r="B692" s="37" t="s">
        <v>232</v>
      </c>
      <c r="C692" s="37" t="s">
        <v>74</v>
      </c>
      <c r="D692" s="37" t="s">
        <v>52</v>
      </c>
      <c r="E692" s="10" t="s">
        <v>640</v>
      </c>
      <c r="F692" s="37" t="s">
        <v>77</v>
      </c>
      <c r="G692" s="39">
        <v>200</v>
      </c>
      <c r="H692" s="39">
        <v>200</v>
      </c>
    </row>
    <row r="693" spans="1:8" ht="90">
      <c r="A693" s="41" t="s">
        <v>270</v>
      </c>
      <c r="B693" s="37" t="s">
        <v>232</v>
      </c>
      <c r="C693" s="37" t="s">
        <v>74</v>
      </c>
      <c r="D693" s="37" t="s">
        <v>52</v>
      </c>
      <c r="E693" s="37" t="s">
        <v>261</v>
      </c>
      <c r="F693" s="37"/>
      <c r="G693" s="46">
        <f aca="true" t="shared" si="72" ref="G693:H696">G694</f>
        <v>907</v>
      </c>
      <c r="H693" s="46">
        <f t="shared" si="72"/>
        <v>952</v>
      </c>
    </row>
    <row r="694" spans="1:8" ht="60">
      <c r="A694" s="12" t="s">
        <v>661</v>
      </c>
      <c r="B694" s="37" t="s">
        <v>232</v>
      </c>
      <c r="C694" s="37" t="s">
        <v>74</v>
      </c>
      <c r="D694" s="37" t="s">
        <v>52</v>
      </c>
      <c r="E694" s="37" t="s">
        <v>282</v>
      </c>
      <c r="F694" s="37"/>
      <c r="G694" s="46">
        <f t="shared" si="72"/>
        <v>907</v>
      </c>
      <c r="H694" s="46">
        <f t="shared" si="72"/>
        <v>952</v>
      </c>
    </row>
    <row r="695" spans="1:8" ht="90">
      <c r="A695" s="40" t="s">
        <v>355</v>
      </c>
      <c r="B695" s="37" t="s">
        <v>232</v>
      </c>
      <c r="C695" s="37" t="s">
        <v>74</v>
      </c>
      <c r="D695" s="37" t="s">
        <v>52</v>
      </c>
      <c r="E695" s="37" t="s">
        <v>281</v>
      </c>
      <c r="F695" s="37"/>
      <c r="G695" s="46">
        <f t="shared" si="72"/>
        <v>907</v>
      </c>
      <c r="H695" s="46">
        <f t="shared" si="72"/>
        <v>952</v>
      </c>
    </row>
    <row r="696" spans="1:8" ht="45">
      <c r="A696" s="40" t="s">
        <v>21</v>
      </c>
      <c r="B696" s="37" t="s">
        <v>232</v>
      </c>
      <c r="C696" s="37" t="s">
        <v>74</v>
      </c>
      <c r="D696" s="37" t="s">
        <v>52</v>
      </c>
      <c r="E696" s="37" t="s">
        <v>281</v>
      </c>
      <c r="F696" s="37" t="s">
        <v>20</v>
      </c>
      <c r="G696" s="46">
        <f t="shared" si="72"/>
        <v>907</v>
      </c>
      <c r="H696" s="46">
        <f t="shared" si="72"/>
        <v>952</v>
      </c>
    </row>
    <row r="697" spans="1:8" ht="15">
      <c r="A697" s="40" t="s">
        <v>92</v>
      </c>
      <c r="B697" s="37" t="s">
        <v>232</v>
      </c>
      <c r="C697" s="37" t="s">
        <v>74</v>
      </c>
      <c r="D697" s="37" t="s">
        <v>52</v>
      </c>
      <c r="E697" s="37" t="s">
        <v>281</v>
      </c>
      <c r="F697" s="37" t="s">
        <v>77</v>
      </c>
      <c r="G697" s="46">
        <v>907</v>
      </c>
      <c r="H697" s="46">
        <v>952</v>
      </c>
    </row>
    <row r="698" spans="1:8" ht="15">
      <c r="A698" s="40" t="s">
        <v>242</v>
      </c>
      <c r="B698" s="37" t="s">
        <v>232</v>
      </c>
      <c r="C698" s="37" t="s">
        <v>74</v>
      </c>
      <c r="D698" s="37" t="s">
        <v>54</v>
      </c>
      <c r="E698" s="37"/>
      <c r="F698" s="37"/>
      <c r="G698" s="39">
        <f>G699+G705</f>
        <v>64914</v>
      </c>
      <c r="H698" s="39">
        <f>H699+H705</f>
        <v>74704</v>
      </c>
    </row>
    <row r="699" spans="1:8" ht="30">
      <c r="A699" s="41" t="s">
        <v>248</v>
      </c>
      <c r="B699" s="37" t="s">
        <v>232</v>
      </c>
      <c r="C699" s="37" t="s">
        <v>74</v>
      </c>
      <c r="D699" s="37" t="s">
        <v>54</v>
      </c>
      <c r="E699" s="37" t="s">
        <v>143</v>
      </c>
      <c r="F699" s="37"/>
      <c r="G699" s="39">
        <f aca="true" t="shared" si="73" ref="G699:H703">G700</f>
        <v>64790</v>
      </c>
      <c r="H699" s="39">
        <f t="shared" si="73"/>
        <v>74384</v>
      </c>
    </row>
    <row r="700" spans="1:8" ht="45">
      <c r="A700" s="13" t="s">
        <v>437</v>
      </c>
      <c r="B700" s="37" t="s">
        <v>232</v>
      </c>
      <c r="C700" s="37" t="s">
        <v>74</v>
      </c>
      <c r="D700" s="37" t="s">
        <v>54</v>
      </c>
      <c r="E700" s="37" t="s">
        <v>159</v>
      </c>
      <c r="F700" s="37"/>
      <c r="G700" s="39">
        <f t="shared" si="73"/>
        <v>64790</v>
      </c>
      <c r="H700" s="39">
        <f t="shared" si="73"/>
        <v>74384</v>
      </c>
    </row>
    <row r="701" spans="1:8" ht="45">
      <c r="A701" s="36" t="s">
        <v>455</v>
      </c>
      <c r="B701" s="37" t="s">
        <v>232</v>
      </c>
      <c r="C701" s="37" t="s">
        <v>74</v>
      </c>
      <c r="D701" s="37" t="s">
        <v>54</v>
      </c>
      <c r="E701" s="37" t="s">
        <v>160</v>
      </c>
      <c r="F701" s="37"/>
      <c r="G701" s="39">
        <f t="shared" si="73"/>
        <v>64790</v>
      </c>
      <c r="H701" s="39">
        <f t="shared" si="73"/>
        <v>74384</v>
      </c>
    </row>
    <row r="702" spans="1:8" ht="30">
      <c r="A702" s="9" t="s">
        <v>428</v>
      </c>
      <c r="B702" s="37" t="s">
        <v>232</v>
      </c>
      <c r="C702" s="37" t="s">
        <v>74</v>
      </c>
      <c r="D702" s="37" t="s">
        <v>54</v>
      </c>
      <c r="E702" s="37" t="s">
        <v>456</v>
      </c>
      <c r="F702" s="37"/>
      <c r="G702" s="39">
        <f t="shared" si="73"/>
        <v>64790</v>
      </c>
      <c r="H702" s="39">
        <f t="shared" si="73"/>
        <v>74384</v>
      </c>
    </row>
    <row r="703" spans="1:8" ht="45">
      <c r="A703" s="40" t="s">
        <v>21</v>
      </c>
      <c r="B703" s="37" t="s">
        <v>232</v>
      </c>
      <c r="C703" s="37" t="s">
        <v>74</v>
      </c>
      <c r="D703" s="37" t="s">
        <v>54</v>
      </c>
      <c r="E703" s="37" t="s">
        <v>456</v>
      </c>
      <c r="F703" s="37" t="s">
        <v>20</v>
      </c>
      <c r="G703" s="39">
        <f t="shared" si="73"/>
        <v>64790</v>
      </c>
      <c r="H703" s="39">
        <f t="shared" si="73"/>
        <v>74384</v>
      </c>
    </row>
    <row r="704" spans="1:8" ht="15">
      <c r="A704" s="40" t="s">
        <v>92</v>
      </c>
      <c r="B704" s="37" t="s">
        <v>232</v>
      </c>
      <c r="C704" s="37" t="s">
        <v>74</v>
      </c>
      <c r="D704" s="37" t="s">
        <v>54</v>
      </c>
      <c r="E704" s="37" t="s">
        <v>456</v>
      </c>
      <c r="F704" s="37" t="s">
        <v>77</v>
      </c>
      <c r="G704" s="39">
        <v>64790</v>
      </c>
      <c r="H704" s="39">
        <f>67384+7000</f>
        <v>74384</v>
      </c>
    </row>
    <row r="705" spans="1:8" ht="62.25">
      <c r="A705" s="20" t="s">
        <v>521</v>
      </c>
      <c r="B705" s="37" t="s">
        <v>232</v>
      </c>
      <c r="C705" s="37" t="s">
        <v>74</v>
      </c>
      <c r="D705" s="37" t="s">
        <v>54</v>
      </c>
      <c r="E705" s="37" t="s">
        <v>205</v>
      </c>
      <c r="F705" s="37"/>
      <c r="G705" s="39">
        <f>G706+G711+G719</f>
        <v>124</v>
      </c>
      <c r="H705" s="39">
        <f>H706+H711+H719</f>
        <v>320</v>
      </c>
    </row>
    <row r="706" spans="1:8" ht="45">
      <c r="A706" s="36" t="s">
        <v>296</v>
      </c>
      <c r="B706" s="37" t="s">
        <v>232</v>
      </c>
      <c r="C706" s="37" t="s">
        <v>74</v>
      </c>
      <c r="D706" s="37" t="s">
        <v>54</v>
      </c>
      <c r="E706" s="37" t="s">
        <v>206</v>
      </c>
      <c r="F706" s="37"/>
      <c r="G706" s="46">
        <f aca="true" t="shared" si="74" ref="G706:H709">G707</f>
        <v>0</v>
      </c>
      <c r="H706" s="46">
        <f t="shared" si="74"/>
        <v>170</v>
      </c>
    </row>
    <row r="707" spans="1:8" ht="75">
      <c r="A707" s="13" t="s">
        <v>522</v>
      </c>
      <c r="B707" s="37" t="s">
        <v>232</v>
      </c>
      <c r="C707" s="37" t="s">
        <v>74</v>
      </c>
      <c r="D707" s="37" t="s">
        <v>54</v>
      </c>
      <c r="E707" s="37" t="s">
        <v>207</v>
      </c>
      <c r="F707" s="37"/>
      <c r="G707" s="46">
        <f t="shared" si="74"/>
        <v>0</v>
      </c>
      <c r="H707" s="46">
        <f t="shared" si="74"/>
        <v>170</v>
      </c>
    </row>
    <row r="708" spans="1:8" ht="75">
      <c r="A708" s="36" t="s">
        <v>297</v>
      </c>
      <c r="B708" s="37" t="s">
        <v>232</v>
      </c>
      <c r="C708" s="37" t="s">
        <v>74</v>
      </c>
      <c r="D708" s="37" t="s">
        <v>54</v>
      </c>
      <c r="E708" s="37" t="s">
        <v>208</v>
      </c>
      <c r="F708" s="37"/>
      <c r="G708" s="46">
        <f t="shared" si="74"/>
        <v>0</v>
      </c>
      <c r="H708" s="46">
        <f t="shared" si="74"/>
        <v>170</v>
      </c>
    </row>
    <row r="709" spans="1:8" ht="45">
      <c r="A709" s="40" t="s">
        <v>21</v>
      </c>
      <c r="B709" s="37" t="s">
        <v>232</v>
      </c>
      <c r="C709" s="37" t="s">
        <v>74</v>
      </c>
      <c r="D709" s="37" t="s">
        <v>54</v>
      </c>
      <c r="E709" s="37" t="s">
        <v>208</v>
      </c>
      <c r="F709" s="37" t="s">
        <v>20</v>
      </c>
      <c r="G709" s="46">
        <f t="shared" si="74"/>
        <v>0</v>
      </c>
      <c r="H709" s="46">
        <f t="shared" si="74"/>
        <v>170</v>
      </c>
    </row>
    <row r="710" spans="1:8" ht="15">
      <c r="A710" s="40" t="s">
        <v>92</v>
      </c>
      <c r="B710" s="37" t="s">
        <v>232</v>
      </c>
      <c r="C710" s="37" t="s">
        <v>74</v>
      </c>
      <c r="D710" s="37" t="s">
        <v>54</v>
      </c>
      <c r="E710" s="37" t="s">
        <v>208</v>
      </c>
      <c r="F710" s="37" t="s">
        <v>77</v>
      </c>
      <c r="G710" s="46">
        <v>0</v>
      </c>
      <c r="H710" s="46">
        <v>170</v>
      </c>
    </row>
    <row r="711" spans="1:8" ht="45">
      <c r="A711" s="36" t="s">
        <v>318</v>
      </c>
      <c r="B711" s="37" t="s">
        <v>232</v>
      </c>
      <c r="C711" s="37" t="s">
        <v>74</v>
      </c>
      <c r="D711" s="37" t="s">
        <v>54</v>
      </c>
      <c r="E711" s="37" t="s">
        <v>141</v>
      </c>
      <c r="F711" s="37"/>
      <c r="G711" s="46">
        <f>G712</f>
        <v>115</v>
      </c>
      <c r="H711" s="46">
        <f>H712</f>
        <v>130</v>
      </c>
    </row>
    <row r="712" spans="1:8" ht="30">
      <c r="A712" s="13" t="s">
        <v>371</v>
      </c>
      <c r="B712" s="37" t="s">
        <v>232</v>
      </c>
      <c r="C712" s="37" t="s">
        <v>74</v>
      </c>
      <c r="D712" s="37" t="s">
        <v>54</v>
      </c>
      <c r="E712" s="37" t="s">
        <v>142</v>
      </c>
      <c r="F712" s="37"/>
      <c r="G712" s="46">
        <f>G713+G716</f>
        <v>115</v>
      </c>
      <c r="H712" s="46">
        <f>H713+H716</f>
        <v>130</v>
      </c>
    </row>
    <row r="713" spans="1:8" ht="30">
      <c r="A713" s="41" t="s">
        <v>320</v>
      </c>
      <c r="B713" s="37" t="s">
        <v>232</v>
      </c>
      <c r="C713" s="37" t="s">
        <v>74</v>
      </c>
      <c r="D713" s="37" t="s">
        <v>54</v>
      </c>
      <c r="E713" s="37" t="s">
        <v>319</v>
      </c>
      <c r="F713" s="37"/>
      <c r="G713" s="46">
        <f>G714</f>
        <v>85</v>
      </c>
      <c r="H713" s="46">
        <f>H714</f>
        <v>100</v>
      </c>
    </row>
    <row r="714" spans="1:8" ht="45">
      <c r="A714" s="40" t="s">
        <v>21</v>
      </c>
      <c r="B714" s="37" t="s">
        <v>232</v>
      </c>
      <c r="C714" s="37" t="s">
        <v>74</v>
      </c>
      <c r="D714" s="37" t="s">
        <v>54</v>
      </c>
      <c r="E714" s="37" t="s">
        <v>319</v>
      </c>
      <c r="F714" s="37" t="s">
        <v>20</v>
      </c>
      <c r="G714" s="46">
        <f>G715</f>
        <v>85</v>
      </c>
      <c r="H714" s="46">
        <f>H715</f>
        <v>100</v>
      </c>
    </row>
    <row r="715" spans="1:8" ht="15">
      <c r="A715" s="40" t="s">
        <v>92</v>
      </c>
      <c r="B715" s="37" t="s">
        <v>232</v>
      </c>
      <c r="C715" s="37" t="s">
        <v>74</v>
      </c>
      <c r="D715" s="37" t="s">
        <v>54</v>
      </c>
      <c r="E715" s="37" t="s">
        <v>319</v>
      </c>
      <c r="F715" s="37" t="s">
        <v>77</v>
      </c>
      <c r="G715" s="46">
        <v>85</v>
      </c>
      <c r="H715" s="46">
        <v>100</v>
      </c>
    </row>
    <row r="716" spans="1:8" ht="45">
      <c r="A716" s="41" t="s">
        <v>322</v>
      </c>
      <c r="B716" s="37" t="s">
        <v>232</v>
      </c>
      <c r="C716" s="37" t="s">
        <v>74</v>
      </c>
      <c r="D716" s="37" t="s">
        <v>54</v>
      </c>
      <c r="E716" s="37" t="s">
        <v>321</v>
      </c>
      <c r="F716" s="37"/>
      <c r="G716" s="46">
        <f>G717</f>
        <v>30</v>
      </c>
      <c r="H716" s="46">
        <f>H717</f>
        <v>30</v>
      </c>
    </row>
    <row r="717" spans="1:8" ht="45">
      <c r="A717" s="40" t="s">
        <v>21</v>
      </c>
      <c r="B717" s="37" t="s">
        <v>232</v>
      </c>
      <c r="C717" s="37" t="s">
        <v>74</v>
      </c>
      <c r="D717" s="37" t="s">
        <v>54</v>
      </c>
      <c r="E717" s="37" t="s">
        <v>321</v>
      </c>
      <c r="F717" s="37" t="s">
        <v>20</v>
      </c>
      <c r="G717" s="46">
        <f>G718</f>
        <v>30</v>
      </c>
      <c r="H717" s="46">
        <f>H718</f>
        <v>30</v>
      </c>
    </row>
    <row r="718" spans="1:8" ht="15">
      <c r="A718" s="40" t="s">
        <v>92</v>
      </c>
      <c r="B718" s="37" t="s">
        <v>232</v>
      </c>
      <c r="C718" s="37" t="s">
        <v>74</v>
      </c>
      <c r="D718" s="37" t="s">
        <v>54</v>
      </c>
      <c r="E718" s="37" t="s">
        <v>321</v>
      </c>
      <c r="F718" s="37" t="s">
        <v>77</v>
      </c>
      <c r="G718" s="46">
        <v>30</v>
      </c>
      <c r="H718" s="46">
        <v>30</v>
      </c>
    </row>
    <row r="719" spans="1:8" ht="45">
      <c r="A719" s="36" t="s">
        <v>328</v>
      </c>
      <c r="B719" s="37" t="s">
        <v>232</v>
      </c>
      <c r="C719" s="37" t="s">
        <v>74</v>
      </c>
      <c r="D719" s="37" t="s">
        <v>54</v>
      </c>
      <c r="E719" s="37" t="s">
        <v>327</v>
      </c>
      <c r="F719" s="37"/>
      <c r="G719" s="46">
        <f aca="true" t="shared" si="75" ref="G719:H722">G720</f>
        <v>9</v>
      </c>
      <c r="H719" s="46">
        <f t="shared" si="75"/>
        <v>20</v>
      </c>
    </row>
    <row r="720" spans="1:8" ht="60">
      <c r="A720" s="13" t="s">
        <v>532</v>
      </c>
      <c r="B720" s="37" t="s">
        <v>232</v>
      </c>
      <c r="C720" s="37" t="s">
        <v>74</v>
      </c>
      <c r="D720" s="37" t="s">
        <v>54</v>
      </c>
      <c r="E720" s="37" t="s">
        <v>329</v>
      </c>
      <c r="F720" s="37"/>
      <c r="G720" s="46">
        <f t="shared" si="75"/>
        <v>9</v>
      </c>
      <c r="H720" s="46">
        <f t="shared" si="75"/>
        <v>20</v>
      </c>
    </row>
    <row r="721" spans="1:8" ht="45">
      <c r="A721" s="41" t="s">
        <v>331</v>
      </c>
      <c r="B721" s="37" t="s">
        <v>232</v>
      </c>
      <c r="C721" s="37" t="s">
        <v>74</v>
      </c>
      <c r="D721" s="37" t="s">
        <v>54</v>
      </c>
      <c r="E721" s="37" t="s">
        <v>330</v>
      </c>
      <c r="F721" s="37"/>
      <c r="G721" s="46">
        <f t="shared" si="75"/>
        <v>9</v>
      </c>
      <c r="H721" s="46">
        <f t="shared" si="75"/>
        <v>20</v>
      </c>
    </row>
    <row r="722" spans="1:8" ht="45">
      <c r="A722" s="40" t="s">
        <v>21</v>
      </c>
      <c r="B722" s="37" t="s">
        <v>232</v>
      </c>
      <c r="C722" s="37" t="s">
        <v>74</v>
      </c>
      <c r="D722" s="37" t="s">
        <v>54</v>
      </c>
      <c r="E722" s="37" t="s">
        <v>330</v>
      </c>
      <c r="F722" s="37" t="s">
        <v>20</v>
      </c>
      <c r="G722" s="46">
        <f t="shared" si="75"/>
        <v>9</v>
      </c>
      <c r="H722" s="46">
        <f t="shared" si="75"/>
        <v>20</v>
      </c>
    </row>
    <row r="723" spans="1:8" ht="15">
      <c r="A723" s="40" t="s">
        <v>92</v>
      </c>
      <c r="B723" s="37" t="s">
        <v>232</v>
      </c>
      <c r="C723" s="37" t="s">
        <v>74</v>
      </c>
      <c r="D723" s="37" t="s">
        <v>54</v>
      </c>
      <c r="E723" s="37" t="s">
        <v>330</v>
      </c>
      <c r="F723" s="37" t="s">
        <v>77</v>
      </c>
      <c r="G723" s="46">
        <v>9</v>
      </c>
      <c r="H723" s="46">
        <v>20</v>
      </c>
    </row>
    <row r="724" spans="1:8" ht="15">
      <c r="A724" s="36" t="s">
        <v>34</v>
      </c>
      <c r="B724" s="37" t="s">
        <v>232</v>
      </c>
      <c r="C724" s="37" t="s">
        <v>74</v>
      </c>
      <c r="D724" s="37" t="s">
        <v>72</v>
      </c>
      <c r="E724" s="37"/>
      <c r="F724" s="37"/>
      <c r="G724" s="39">
        <f>G725+G745</f>
        <v>21555</v>
      </c>
      <c r="H724" s="39">
        <f>H725+H745</f>
        <v>21747</v>
      </c>
    </row>
    <row r="725" spans="1:8" ht="30">
      <c r="A725" s="41" t="s">
        <v>248</v>
      </c>
      <c r="B725" s="37" t="s">
        <v>232</v>
      </c>
      <c r="C725" s="37" t="s">
        <v>74</v>
      </c>
      <c r="D725" s="37" t="s">
        <v>72</v>
      </c>
      <c r="E725" s="37" t="s">
        <v>143</v>
      </c>
      <c r="F725" s="37"/>
      <c r="G725" s="39">
        <f>G736+G731+G726</f>
        <v>18130</v>
      </c>
      <c r="H725" s="39">
        <f>H736+H731+H726</f>
        <v>18322</v>
      </c>
    </row>
    <row r="726" spans="1:8" ht="30">
      <c r="A726" s="41" t="s">
        <v>108</v>
      </c>
      <c r="B726" s="37" t="s">
        <v>232</v>
      </c>
      <c r="C726" s="37" t="s">
        <v>74</v>
      </c>
      <c r="D726" s="37" t="s">
        <v>72</v>
      </c>
      <c r="E726" s="37" t="s">
        <v>144</v>
      </c>
      <c r="F726" s="37"/>
      <c r="G726" s="39">
        <f aca="true" t="shared" si="76" ref="G726:H729">G727</f>
        <v>610</v>
      </c>
      <c r="H726" s="39">
        <f t="shared" si="76"/>
        <v>615</v>
      </c>
    </row>
    <row r="727" spans="1:8" ht="60">
      <c r="A727" s="40" t="s">
        <v>446</v>
      </c>
      <c r="B727" s="37" t="s">
        <v>232</v>
      </c>
      <c r="C727" s="37" t="s">
        <v>74</v>
      </c>
      <c r="D727" s="37" t="s">
        <v>72</v>
      </c>
      <c r="E727" s="37" t="s">
        <v>423</v>
      </c>
      <c r="F727" s="37"/>
      <c r="G727" s="39">
        <f t="shared" si="76"/>
        <v>610</v>
      </c>
      <c r="H727" s="39">
        <f t="shared" si="76"/>
        <v>615</v>
      </c>
    </row>
    <row r="728" spans="1:8" ht="45">
      <c r="A728" s="41" t="s">
        <v>158</v>
      </c>
      <c r="B728" s="37" t="s">
        <v>232</v>
      </c>
      <c r="C728" s="37" t="s">
        <v>74</v>
      </c>
      <c r="D728" s="37" t="s">
        <v>72</v>
      </c>
      <c r="E728" s="37" t="s">
        <v>422</v>
      </c>
      <c r="F728" s="37"/>
      <c r="G728" s="39">
        <f t="shared" si="76"/>
        <v>610</v>
      </c>
      <c r="H728" s="39">
        <f t="shared" si="76"/>
        <v>615</v>
      </c>
    </row>
    <row r="729" spans="1:8" ht="45">
      <c r="A729" s="40" t="s">
        <v>21</v>
      </c>
      <c r="B729" s="37" t="s">
        <v>232</v>
      </c>
      <c r="C729" s="37" t="s">
        <v>74</v>
      </c>
      <c r="D729" s="37" t="s">
        <v>72</v>
      </c>
      <c r="E729" s="37" t="s">
        <v>422</v>
      </c>
      <c r="F729" s="37" t="s">
        <v>20</v>
      </c>
      <c r="G729" s="39">
        <f t="shared" si="76"/>
        <v>610</v>
      </c>
      <c r="H729" s="39">
        <f t="shared" si="76"/>
        <v>615</v>
      </c>
    </row>
    <row r="730" spans="1:8" ht="15">
      <c r="A730" s="40" t="s">
        <v>92</v>
      </c>
      <c r="B730" s="37" t="s">
        <v>232</v>
      </c>
      <c r="C730" s="37" t="s">
        <v>74</v>
      </c>
      <c r="D730" s="37" t="s">
        <v>72</v>
      </c>
      <c r="E730" s="37" t="s">
        <v>422</v>
      </c>
      <c r="F730" s="37" t="s">
        <v>77</v>
      </c>
      <c r="G730" s="39">
        <v>610</v>
      </c>
      <c r="H730" s="39">
        <v>615</v>
      </c>
    </row>
    <row r="731" spans="1:8" ht="15">
      <c r="A731" s="13" t="s">
        <v>436</v>
      </c>
      <c r="B731" s="37" t="s">
        <v>232</v>
      </c>
      <c r="C731" s="37" t="s">
        <v>74</v>
      </c>
      <c r="D731" s="37" t="s">
        <v>72</v>
      </c>
      <c r="E731" s="37" t="s">
        <v>148</v>
      </c>
      <c r="F731" s="37"/>
      <c r="G731" s="46">
        <f aca="true" t="shared" si="77" ref="G731:H734">G732</f>
        <v>400</v>
      </c>
      <c r="H731" s="46">
        <f t="shared" si="77"/>
        <v>415</v>
      </c>
    </row>
    <row r="732" spans="1:8" ht="135">
      <c r="A732" s="36" t="s">
        <v>157</v>
      </c>
      <c r="B732" s="37" t="s">
        <v>232</v>
      </c>
      <c r="C732" s="37" t="s">
        <v>74</v>
      </c>
      <c r="D732" s="37" t="s">
        <v>72</v>
      </c>
      <c r="E732" s="37" t="s">
        <v>288</v>
      </c>
      <c r="F732" s="37"/>
      <c r="G732" s="46">
        <f t="shared" si="77"/>
        <v>400</v>
      </c>
      <c r="H732" s="46">
        <f t="shared" si="77"/>
        <v>415</v>
      </c>
    </row>
    <row r="733" spans="1:8" ht="45">
      <c r="A733" s="36" t="s">
        <v>158</v>
      </c>
      <c r="B733" s="37" t="s">
        <v>232</v>
      </c>
      <c r="C733" s="37" t="s">
        <v>74</v>
      </c>
      <c r="D733" s="37" t="s">
        <v>72</v>
      </c>
      <c r="E733" s="37" t="s">
        <v>453</v>
      </c>
      <c r="F733" s="37"/>
      <c r="G733" s="46">
        <f t="shared" si="77"/>
        <v>400</v>
      </c>
      <c r="H733" s="46">
        <f t="shared" si="77"/>
        <v>415</v>
      </c>
    </row>
    <row r="734" spans="1:8" ht="45">
      <c r="A734" s="40" t="s">
        <v>21</v>
      </c>
      <c r="B734" s="37" t="s">
        <v>232</v>
      </c>
      <c r="C734" s="37" t="s">
        <v>74</v>
      </c>
      <c r="D734" s="37" t="s">
        <v>72</v>
      </c>
      <c r="E734" s="37" t="s">
        <v>453</v>
      </c>
      <c r="F734" s="37" t="s">
        <v>20</v>
      </c>
      <c r="G734" s="46">
        <f t="shared" si="77"/>
        <v>400</v>
      </c>
      <c r="H734" s="46">
        <f t="shared" si="77"/>
        <v>415</v>
      </c>
    </row>
    <row r="735" spans="1:8" ht="15">
      <c r="A735" s="40" t="s">
        <v>92</v>
      </c>
      <c r="B735" s="37" t="s">
        <v>232</v>
      </c>
      <c r="C735" s="37" t="s">
        <v>74</v>
      </c>
      <c r="D735" s="37" t="s">
        <v>72</v>
      </c>
      <c r="E735" s="37" t="s">
        <v>453</v>
      </c>
      <c r="F735" s="37" t="s">
        <v>77</v>
      </c>
      <c r="G735" s="46">
        <v>400</v>
      </c>
      <c r="H735" s="46">
        <v>415</v>
      </c>
    </row>
    <row r="736" spans="1:8" ht="30">
      <c r="A736" s="36" t="s">
        <v>113</v>
      </c>
      <c r="B736" s="37" t="s">
        <v>232</v>
      </c>
      <c r="C736" s="37" t="s">
        <v>74</v>
      </c>
      <c r="D736" s="37" t="s">
        <v>72</v>
      </c>
      <c r="E736" s="37" t="s">
        <v>438</v>
      </c>
      <c r="F736" s="37"/>
      <c r="G736" s="39">
        <f>G737</f>
        <v>17120</v>
      </c>
      <c r="H736" s="39">
        <f>H737</f>
        <v>17292</v>
      </c>
    </row>
    <row r="737" spans="1:8" ht="45">
      <c r="A737" s="36" t="s">
        <v>126</v>
      </c>
      <c r="B737" s="37" t="s">
        <v>232</v>
      </c>
      <c r="C737" s="37" t="s">
        <v>74</v>
      </c>
      <c r="D737" s="37" t="s">
        <v>72</v>
      </c>
      <c r="E737" s="37" t="s">
        <v>439</v>
      </c>
      <c r="F737" s="37"/>
      <c r="G737" s="39">
        <f>G738</f>
        <v>17120</v>
      </c>
      <c r="H737" s="39">
        <f>H738</f>
        <v>17292</v>
      </c>
    </row>
    <row r="738" spans="1:8" ht="30">
      <c r="A738" s="36" t="s">
        <v>161</v>
      </c>
      <c r="B738" s="37" t="s">
        <v>232</v>
      </c>
      <c r="C738" s="37" t="s">
        <v>74</v>
      </c>
      <c r="D738" s="37" t="s">
        <v>72</v>
      </c>
      <c r="E738" s="37" t="s">
        <v>440</v>
      </c>
      <c r="F738" s="37"/>
      <c r="G738" s="39">
        <f>G739+G741+G743</f>
        <v>17120</v>
      </c>
      <c r="H738" s="39">
        <f>H739+H741+H743</f>
        <v>17292</v>
      </c>
    </row>
    <row r="739" spans="1:8" ht="75">
      <c r="A739" s="40" t="s">
        <v>0</v>
      </c>
      <c r="B739" s="37" t="s">
        <v>232</v>
      </c>
      <c r="C739" s="37" t="s">
        <v>74</v>
      </c>
      <c r="D739" s="37" t="s">
        <v>72</v>
      </c>
      <c r="E739" s="37" t="s">
        <v>440</v>
      </c>
      <c r="F739" s="37" t="s">
        <v>238</v>
      </c>
      <c r="G739" s="39">
        <f>G740</f>
        <v>11209</v>
      </c>
      <c r="H739" s="39">
        <f>H740</f>
        <v>11209</v>
      </c>
    </row>
    <row r="740" spans="1:8" ht="30">
      <c r="A740" s="40" t="s">
        <v>1</v>
      </c>
      <c r="B740" s="37" t="s">
        <v>232</v>
      </c>
      <c r="C740" s="37" t="s">
        <v>74</v>
      </c>
      <c r="D740" s="37" t="s">
        <v>72</v>
      </c>
      <c r="E740" s="37" t="s">
        <v>440</v>
      </c>
      <c r="F740" s="37" t="s">
        <v>2</v>
      </c>
      <c r="G740" s="39">
        <v>11209</v>
      </c>
      <c r="H740" s="39">
        <v>11209</v>
      </c>
    </row>
    <row r="741" spans="1:8" ht="30">
      <c r="A741" s="40" t="s">
        <v>5</v>
      </c>
      <c r="B741" s="37" t="s">
        <v>232</v>
      </c>
      <c r="C741" s="37" t="s">
        <v>74</v>
      </c>
      <c r="D741" s="37" t="s">
        <v>72</v>
      </c>
      <c r="E741" s="37" t="s">
        <v>440</v>
      </c>
      <c r="F741" s="37" t="s">
        <v>3</v>
      </c>
      <c r="G741" s="39">
        <f>G742</f>
        <v>5594</v>
      </c>
      <c r="H741" s="39">
        <f>H742</f>
        <v>5765.9</v>
      </c>
    </row>
    <row r="742" spans="1:8" ht="45">
      <c r="A742" s="40" t="s">
        <v>6</v>
      </c>
      <c r="B742" s="37" t="s">
        <v>232</v>
      </c>
      <c r="C742" s="37" t="s">
        <v>74</v>
      </c>
      <c r="D742" s="37" t="s">
        <v>72</v>
      </c>
      <c r="E742" s="37" t="s">
        <v>440</v>
      </c>
      <c r="F742" s="37" t="s">
        <v>4</v>
      </c>
      <c r="G742" s="39">
        <v>5594</v>
      </c>
      <c r="H742" s="39">
        <v>5765.9</v>
      </c>
    </row>
    <row r="743" spans="1:8" ht="15">
      <c r="A743" s="40" t="s">
        <v>13</v>
      </c>
      <c r="B743" s="37" t="s">
        <v>232</v>
      </c>
      <c r="C743" s="37" t="s">
        <v>74</v>
      </c>
      <c r="D743" s="37" t="s">
        <v>72</v>
      </c>
      <c r="E743" s="37" t="s">
        <v>440</v>
      </c>
      <c r="F743" s="37" t="s">
        <v>11</v>
      </c>
      <c r="G743" s="39">
        <f>G744</f>
        <v>317</v>
      </c>
      <c r="H743" s="39">
        <f>H744</f>
        <v>317.1</v>
      </c>
    </row>
    <row r="744" spans="1:8" ht="15">
      <c r="A744" s="41" t="s">
        <v>14</v>
      </c>
      <c r="B744" s="37" t="s">
        <v>232</v>
      </c>
      <c r="C744" s="37" t="s">
        <v>74</v>
      </c>
      <c r="D744" s="37" t="s">
        <v>72</v>
      </c>
      <c r="E744" s="37" t="s">
        <v>440</v>
      </c>
      <c r="F744" s="37" t="s">
        <v>12</v>
      </c>
      <c r="G744" s="39">
        <v>317</v>
      </c>
      <c r="H744" s="39">
        <v>317.1</v>
      </c>
    </row>
    <row r="745" spans="1:8" ht="62.25">
      <c r="A745" s="63" t="s">
        <v>636</v>
      </c>
      <c r="B745" s="37" t="s">
        <v>232</v>
      </c>
      <c r="C745" s="37" t="s">
        <v>74</v>
      </c>
      <c r="D745" s="37" t="s">
        <v>72</v>
      </c>
      <c r="E745" s="37" t="s">
        <v>224</v>
      </c>
      <c r="F745" s="37"/>
      <c r="G745" s="39">
        <f aca="true" t="shared" si="78" ref="G745:H749">G746</f>
        <v>3425</v>
      </c>
      <c r="H745" s="39">
        <f t="shared" si="78"/>
        <v>3425</v>
      </c>
    </row>
    <row r="746" spans="1:8" ht="30">
      <c r="A746" s="41" t="s">
        <v>249</v>
      </c>
      <c r="B746" s="37" t="s">
        <v>232</v>
      </c>
      <c r="C746" s="37" t="s">
        <v>74</v>
      </c>
      <c r="D746" s="37" t="s">
        <v>72</v>
      </c>
      <c r="E746" s="45" t="s">
        <v>226</v>
      </c>
      <c r="F746" s="37"/>
      <c r="G746" s="39">
        <f t="shared" si="78"/>
        <v>3425</v>
      </c>
      <c r="H746" s="39">
        <f t="shared" si="78"/>
        <v>3425</v>
      </c>
    </row>
    <row r="747" spans="1:8" ht="75">
      <c r="A747" s="15" t="s">
        <v>644</v>
      </c>
      <c r="B747" s="37" t="s">
        <v>26</v>
      </c>
      <c r="C747" s="37" t="s">
        <v>74</v>
      </c>
      <c r="D747" s="37" t="s">
        <v>72</v>
      </c>
      <c r="E747" s="10" t="s">
        <v>643</v>
      </c>
      <c r="F747" s="37"/>
      <c r="G747" s="39">
        <f t="shared" si="78"/>
        <v>3425</v>
      </c>
      <c r="H747" s="39">
        <f t="shared" si="78"/>
        <v>3425</v>
      </c>
    </row>
    <row r="748" spans="1:8" ht="45">
      <c r="A748" s="40" t="s">
        <v>197</v>
      </c>
      <c r="B748" s="37" t="s">
        <v>232</v>
      </c>
      <c r="C748" s="37" t="s">
        <v>74</v>
      </c>
      <c r="D748" s="37" t="s">
        <v>72</v>
      </c>
      <c r="E748" s="10" t="s">
        <v>645</v>
      </c>
      <c r="F748" s="37"/>
      <c r="G748" s="39">
        <f t="shared" si="78"/>
        <v>3425</v>
      </c>
      <c r="H748" s="39">
        <f t="shared" si="78"/>
        <v>3425</v>
      </c>
    </row>
    <row r="749" spans="1:8" ht="30">
      <c r="A749" s="40" t="s">
        <v>5</v>
      </c>
      <c r="B749" s="37" t="s">
        <v>232</v>
      </c>
      <c r="C749" s="37" t="s">
        <v>74</v>
      </c>
      <c r="D749" s="37" t="s">
        <v>72</v>
      </c>
      <c r="E749" s="10" t="s">
        <v>645</v>
      </c>
      <c r="F749" s="37" t="s">
        <v>3</v>
      </c>
      <c r="G749" s="39">
        <f t="shared" si="78"/>
        <v>3425</v>
      </c>
      <c r="H749" s="39">
        <f t="shared" si="78"/>
        <v>3425</v>
      </c>
    </row>
    <row r="750" spans="1:8" ht="45">
      <c r="A750" s="40" t="s">
        <v>6</v>
      </c>
      <c r="B750" s="37" t="s">
        <v>232</v>
      </c>
      <c r="C750" s="37" t="s">
        <v>74</v>
      </c>
      <c r="D750" s="37" t="s">
        <v>72</v>
      </c>
      <c r="E750" s="10" t="s">
        <v>645</v>
      </c>
      <c r="F750" s="37" t="s">
        <v>4</v>
      </c>
      <c r="G750" s="39">
        <f>(2600+825)</f>
        <v>3425</v>
      </c>
      <c r="H750" s="39">
        <f>(2600+825)</f>
        <v>3425</v>
      </c>
    </row>
    <row r="751" spans="1:8" ht="15">
      <c r="A751" s="36" t="s">
        <v>89</v>
      </c>
      <c r="B751" s="37" t="s">
        <v>232</v>
      </c>
      <c r="C751" s="37" t="s">
        <v>88</v>
      </c>
      <c r="D751" s="37"/>
      <c r="E751" s="37"/>
      <c r="F751" s="37"/>
      <c r="G751" s="39">
        <f aca="true" t="shared" si="79" ref="G751:H755">G752</f>
        <v>22635</v>
      </c>
      <c r="H751" s="39">
        <f t="shared" si="79"/>
        <v>22635</v>
      </c>
    </row>
    <row r="752" spans="1:8" ht="15">
      <c r="A752" s="36" t="s">
        <v>35</v>
      </c>
      <c r="B752" s="37" t="s">
        <v>232</v>
      </c>
      <c r="C752" s="37" t="s">
        <v>88</v>
      </c>
      <c r="D752" s="37" t="s">
        <v>57</v>
      </c>
      <c r="E752" s="37"/>
      <c r="F752" s="37"/>
      <c r="G752" s="39">
        <f t="shared" si="79"/>
        <v>22635</v>
      </c>
      <c r="H752" s="39">
        <f t="shared" si="79"/>
        <v>22635</v>
      </c>
    </row>
    <row r="753" spans="1:8" ht="30">
      <c r="A753" s="41" t="s">
        <v>248</v>
      </c>
      <c r="B753" s="37" t="s">
        <v>232</v>
      </c>
      <c r="C753" s="37" t="s">
        <v>88</v>
      </c>
      <c r="D753" s="37" t="s">
        <v>57</v>
      </c>
      <c r="E753" s="37" t="s">
        <v>143</v>
      </c>
      <c r="F753" s="37"/>
      <c r="G753" s="39">
        <f t="shared" si="79"/>
        <v>22635</v>
      </c>
      <c r="H753" s="39">
        <f t="shared" si="79"/>
        <v>22635</v>
      </c>
    </row>
    <row r="754" spans="1:8" ht="30">
      <c r="A754" s="41" t="s">
        <v>108</v>
      </c>
      <c r="B754" s="37" t="s">
        <v>232</v>
      </c>
      <c r="C754" s="37" t="s">
        <v>88</v>
      </c>
      <c r="D754" s="37" t="s">
        <v>57</v>
      </c>
      <c r="E754" s="37" t="s">
        <v>144</v>
      </c>
      <c r="F754" s="37"/>
      <c r="G754" s="39">
        <f t="shared" si="79"/>
        <v>22635</v>
      </c>
      <c r="H754" s="39">
        <f t="shared" si="79"/>
        <v>22635</v>
      </c>
    </row>
    <row r="755" spans="1:8" ht="60">
      <c r="A755" s="41" t="s">
        <v>125</v>
      </c>
      <c r="B755" s="37" t="s">
        <v>232</v>
      </c>
      <c r="C755" s="37" t="s">
        <v>88</v>
      </c>
      <c r="D755" s="37" t="s">
        <v>57</v>
      </c>
      <c r="E755" s="37" t="s">
        <v>145</v>
      </c>
      <c r="F755" s="37"/>
      <c r="G755" s="39">
        <f t="shared" si="79"/>
        <v>22635</v>
      </c>
      <c r="H755" s="39">
        <f t="shared" si="79"/>
        <v>22635</v>
      </c>
    </row>
    <row r="756" spans="1:8" ht="90">
      <c r="A756" s="41" t="s">
        <v>358</v>
      </c>
      <c r="B756" s="37" t="s">
        <v>232</v>
      </c>
      <c r="C756" s="37" t="s">
        <v>88</v>
      </c>
      <c r="D756" s="37" t="s">
        <v>57</v>
      </c>
      <c r="E756" s="37" t="s">
        <v>146</v>
      </c>
      <c r="F756" s="37"/>
      <c r="G756" s="39">
        <f>G757+G759</f>
        <v>22635</v>
      </c>
      <c r="H756" s="39">
        <f>H757+H759</f>
        <v>22635</v>
      </c>
    </row>
    <row r="757" spans="1:8" ht="30">
      <c r="A757" s="40" t="s">
        <v>5</v>
      </c>
      <c r="B757" s="37" t="s">
        <v>232</v>
      </c>
      <c r="C757" s="37" t="s">
        <v>88</v>
      </c>
      <c r="D757" s="37" t="s">
        <v>57</v>
      </c>
      <c r="E757" s="37" t="s">
        <v>146</v>
      </c>
      <c r="F757" s="37" t="s">
        <v>3</v>
      </c>
      <c r="G757" s="39">
        <f>G758</f>
        <v>224</v>
      </c>
      <c r="H757" s="39">
        <f>H758</f>
        <v>224</v>
      </c>
    </row>
    <row r="758" spans="1:8" ht="45">
      <c r="A758" s="40" t="s">
        <v>6</v>
      </c>
      <c r="B758" s="37" t="s">
        <v>232</v>
      </c>
      <c r="C758" s="37" t="s">
        <v>88</v>
      </c>
      <c r="D758" s="37" t="s">
        <v>57</v>
      </c>
      <c r="E758" s="37" t="s">
        <v>146</v>
      </c>
      <c r="F758" s="37" t="s">
        <v>4</v>
      </c>
      <c r="G758" s="39">
        <v>224</v>
      </c>
      <c r="H758" s="39">
        <v>224</v>
      </c>
    </row>
    <row r="759" spans="1:8" ht="30">
      <c r="A759" s="41" t="s">
        <v>9</v>
      </c>
      <c r="B759" s="37" t="s">
        <v>232</v>
      </c>
      <c r="C759" s="37" t="s">
        <v>88</v>
      </c>
      <c r="D759" s="37" t="s">
        <v>57</v>
      </c>
      <c r="E759" s="37" t="s">
        <v>146</v>
      </c>
      <c r="F759" s="37" t="s">
        <v>7</v>
      </c>
      <c r="G759" s="39">
        <f>G760</f>
        <v>22411</v>
      </c>
      <c r="H759" s="39">
        <f>H760</f>
        <v>22411</v>
      </c>
    </row>
    <row r="760" spans="1:8" ht="30">
      <c r="A760" s="41" t="s">
        <v>104</v>
      </c>
      <c r="B760" s="37" t="s">
        <v>232</v>
      </c>
      <c r="C760" s="37" t="s">
        <v>88</v>
      </c>
      <c r="D760" s="37" t="s">
        <v>57</v>
      </c>
      <c r="E760" s="37" t="s">
        <v>146</v>
      </c>
      <c r="F760" s="37" t="s">
        <v>236</v>
      </c>
      <c r="G760" s="39">
        <v>22411</v>
      </c>
      <c r="H760" s="39">
        <v>22411</v>
      </c>
    </row>
    <row r="761" spans="1:8" ht="30.75">
      <c r="A761" s="33" t="s">
        <v>37</v>
      </c>
      <c r="B761" s="34" t="s">
        <v>38</v>
      </c>
      <c r="C761" s="34"/>
      <c r="D761" s="34"/>
      <c r="E761" s="34"/>
      <c r="F761" s="34"/>
      <c r="G761" s="35">
        <f>G777+G853+G922+G762</f>
        <v>240960</v>
      </c>
      <c r="H761" s="35">
        <f>H777+H853+H922+H762</f>
        <v>248334</v>
      </c>
    </row>
    <row r="762" spans="1:8" ht="15">
      <c r="A762" s="41" t="s">
        <v>73</v>
      </c>
      <c r="B762" s="37" t="s">
        <v>232</v>
      </c>
      <c r="C762" s="37" t="s">
        <v>57</v>
      </c>
      <c r="D762" s="37"/>
      <c r="E762" s="37"/>
      <c r="F762" s="37"/>
      <c r="G762" s="11">
        <f aca="true" t="shared" si="80" ref="G762:H767">G763</f>
        <v>1851</v>
      </c>
      <c r="H762" s="11">
        <f t="shared" si="80"/>
        <v>1851</v>
      </c>
    </row>
    <row r="763" spans="1:8" ht="15">
      <c r="A763" s="41" t="s">
        <v>175</v>
      </c>
      <c r="B763" s="37" t="s">
        <v>38</v>
      </c>
      <c r="C763" s="37" t="s">
        <v>57</v>
      </c>
      <c r="D763" s="37" t="s">
        <v>88</v>
      </c>
      <c r="E763" s="37"/>
      <c r="F763" s="37"/>
      <c r="G763" s="11">
        <f t="shared" si="80"/>
        <v>1851</v>
      </c>
      <c r="H763" s="11">
        <f t="shared" si="80"/>
        <v>1851</v>
      </c>
    </row>
    <row r="764" spans="1:8" ht="78">
      <c r="A764" s="63" t="s">
        <v>651</v>
      </c>
      <c r="B764" s="37" t="s">
        <v>38</v>
      </c>
      <c r="C764" s="37" t="s">
        <v>57</v>
      </c>
      <c r="D764" s="37" t="s">
        <v>88</v>
      </c>
      <c r="E764" s="37" t="s">
        <v>261</v>
      </c>
      <c r="F764" s="37"/>
      <c r="G764" s="11">
        <f>G765+G769+G773</f>
        <v>1851</v>
      </c>
      <c r="H764" s="11">
        <f>H765+H769+H773</f>
        <v>1851</v>
      </c>
    </row>
    <row r="765" spans="1:8" ht="75">
      <c r="A765" s="12" t="s">
        <v>652</v>
      </c>
      <c r="B765" s="37" t="s">
        <v>38</v>
      </c>
      <c r="C765" s="37" t="s">
        <v>57</v>
      </c>
      <c r="D765" s="37" t="s">
        <v>88</v>
      </c>
      <c r="E765" s="37" t="s">
        <v>262</v>
      </c>
      <c r="F765" s="37"/>
      <c r="G765" s="11">
        <f t="shared" si="80"/>
        <v>700</v>
      </c>
      <c r="H765" s="11">
        <f t="shared" si="80"/>
        <v>700</v>
      </c>
    </row>
    <row r="766" spans="1:8" ht="60">
      <c r="A766" s="12" t="s">
        <v>653</v>
      </c>
      <c r="B766" s="37" t="s">
        <v>38</v>
      </c>
      <c r="C766" s="37" t="s">
        <v>57</v>
      </c>
      <c r="D766" s="37" t="s">
        <v>88</v>
      </c>
      <c r="E766" s="37" t="s">
        <v>263</v>
      </c>
      <c r="F766" s="37"/>
      <c r="G766" s="11">
        <f t="shared" si="80"/>
        <v>700</v>
      </c>
      <c r="H766" s="11">
        <f t="shared" si="80"/>
        <v>700</v>
      </c>
    </row>
    <row r="767" spans="1:8" ht="30">
      <c r="A767" s="40" t="s">
        <v>5</v>
      </c>
      <c r="B767" s="37" t="s">
        <v>38</v>
      </c>
      <c r="C767" s="37" t="s">
        <v>57</v>
      </c>
      <c r="D767" s="37" t="s">
        <v>88</v>
      </c>
      <c r="E767" s="37" t="s">
        <v>263</v>
      </c>
      <c r="F767" s="37" t="s">
        <v>3</v>
      </c>
      <c r="G767" s="11">
        <f t="shared" si="80"/>
        <v>700</v>
      </c>
      <c r="H767" s="11">
        <f t="shared" si="80"/>
        <v>700</v>
      </c>
    </row>
    <row r="768" spans="1:8" ht="45">
      <c r="A768" s="40" t="s">
        <v>6</v>
      </c>
      <c r="B768" s="37" t="s">
        <v>38</v>
      </c>
      <c r="C768" s="37" t="s">
        <v>57</v>
      </c>
      <c r="D768" s="37" t="s">
        <v>88</v>
      </c>
      <c r="E768" s="37" t="s">
        <v>263</v>
      </c>
      <c r="F768" s="37" t="s">
        <v>4</v>
      </c>
      <c r="G768" s="11">
        <v>700</v>
      </c>
      <c r="H768" s="11">
        <v>700</v>
      </c>
    </row>
    <row r="769" spans="1:8" ht="90">
      <c r="A769" s="12" t="s">
        <v>654</v>
      </c>
      <c r="B769" s="37" t="s">
        <v>38</v>
      </c>
      <c r="C769" s="37" t="s">
        <v>57</v>
      </c>
      <c r="D769" s="37" t="s">
        <v>88</v>
      </c>
      <c r="E769" s="10" t="s">
        <v>264</v>
      </c>
      <c r="F769" s="10"/>
      <c r="G769" s="11">
        <f aca="true" t="shared" si="81" ref="G769:H771">G770</f>
        <v>918</v>
      </c>
      <c r="H769" s="11">
        <f t="shared" si="81"/>
        <v>918</v>
      </c>
    </row>
    <row r="770" spans="1:8" ht="60">
      <c r="A770" s="12" t="s">
        <v>656</v>
      </c>
      <c r="B770" s="37" t="s">
        <v>38</v>
      </c>
      <c r="C770" s="37" t="s">
        <v>57</v>
      </c>
      <c r="D770" s="37" t="s">
        <v>88</v>
      </c>
      <c r="E770" s="10" t="s">
        <v>655</v>
      </c>
      <c r="F770" s="10"/>
      <c r="G770" s="11">
        <f t="shared" si="81"/>
        <v>918</v>
      </c>
      <c r="H770" s="11">
        <f t="shared" si="81"/>
        <v>918</v>
      </c>
    </row>
    <row r="771" spans="1:8" ht="30">
      <c r="A771" s="12" t="s">
        <v>5</v>
      </c>
      <c r="B771" s="37" t="s">
        <v>38</v>
      </c>
      <c r="C771" s="37" t="s">
        <v>57</v>
      </c>
      <c r="D771" s="37" t="s">
        <v>88</v>
      </c>
      <c r="E771" s="10" t="s">
        <v>655</v>
      </c>
      <c r="F771" s="10" t="s">
        <v>3</v>
      </c>
      <c r="G771" s="11">
        <f t="shared" si="81"/>
        <v>918</v>
      </c>
      <c r="H771" s="11">
        <f t="shared" si="81"/>
        <v>918</v>
      </c>
    </row>
    <row r="772" spans="1:8" ht="45">
      <c r="A772" s="12" t="s">
        <v>6</v>
      </c>
      <c r="B772" s="37" t="s">
        <v>38</v>
      </c>
      <c r="C772" s="37" t="s">
        <v>57</v>
      </c>
      <c r="D772" s="37" t="s">
        <v>88</v>
      </c>
      <c r="E772" s="10" t="s">
        <v>655</v>
      </c>
      <c r="F772" s="10" t="s">
        <v>4</v>
      </c>
      <c r="G772" s="11">
        <v>918</v>
      </c>
      <c r="H772" s="11">
        <v>918</v>
      </c>
    </row>
    <row r="773" spans="1:8" ht="90">
      <c r="A773" s="12" t="s">
        <v>658</v>
      </c>
      <c r="B773" s="37" t="s">
        <v>38</v>
      </c>
      <c r="C773" s="37" t="s">
        <v>57</v>
      </c>
      <c r="D773" s="37" t="s">
        <v>88</v>
      </c>
      <c r="E773" s="10" t="s">
        <v>266</v>
      </c>
      <c r="F773" s="10"/>
      <c r="G773" s="11">
        <f aca="true" t="shared" si="82" ref="G773:H775">G774</f>
        <v>233</v>
      </c>
      <c r="H773" s="11">
        <f t="shared" si="82"/>
        <v>233</v>
      </c>
    </row>
    <row r="774" spans="1:8" ht="45">
      <c r="A774" s="6" t="s">
        <v>268</v>
      </c>
      <c r="B774" s="37" t="s">
        <v>38</v>
      </c>
      <c r="C774" s="37" t="s">
        <v>57</v>
      </c>
      <c r="D774" s="37" t="s">
        <v>88</v>
      </c>
      <c r="E774" s="10" t="s">
        <v>267</v>
      </c>
      <c r="F774" s="10"/>
      <c r="G774" s="11">
        <f t="shared" si="82"/>
        <v>233</v>
      </c>
      <c r="H774" s="11">
        <f t="shared" si="82"/>
        <v>233</v>
      </c>
    </row>
    <row r="775" spans="1:8" ht="30">
      <c r="A775" s="12" t="s">
        <v>5</v>
      </c>
      <c r="B775" s="37" t="s">
        <v>38</v>
      </c>
      <c r="C775" s="37" t="s">
        <v>57</v>
      </c>
      <c r="D775" s="37" t="s">
        <v>88</v>
      </c>
      <c r="E775" s="10" t="s">
        <v>267</v>
      </c>
      <c r="F775" s="10" t="s">
        <v>3</v>
      </c>
      <c r="G775" s="11">
        <f t="shared" si="82"/>
        <v>233</v>
      </c>
      <c r="H775" s="11">
        <f t="shared" si="82"/>
        <v>233</v>
      </c>
    </row>
    <row r="776" spans="1:8" ht="45">
      <c r="A776" s="12" t="s">
        <v>6</v>
      </c>
      <c r="B776" s="37" t="s">
        <v>38</v>
      </c>
      <c r="C776" s="37" t="s">
        <v>57</v>
      </c>
      <c r="D776" s="37" t="s">
        <v>88</v>
      </c>
      <c r="E776" s="10" t="s">
        <v>267</v>
      </c>
      <c r="F776" s="10" t="s">
        <v>4</v>
      </c>
      <c r="G776" s="11">
        <v>233</v>
      </c>
      <c r="H776" s="11">
        <v>233</v>
      </c>
    </row>
    <row r="777" spans="1:8" ht="15">
      <c r="A777" s="36" t="s">
        <v>87</v>
      </c>
      <c r="B777" s="37" t="s">
        <v>38</v>
      </c>
      <c r="C777" s="37" t="s">
        <v>74</v>
      </c>
      <c r="D777" s="37"/>
      <c r="E777" s="37"/>
      <c r="F777" s="37"/>
      <c r="G777" s="39">
        <f>G778+G802+G846</f>
        <v>67468</v>
      </c>
      <c r="H777" s="39">
        <f>H778+H802+H846</f>
        <v>79348</v>
      </c>
    </row>
    <row r="778" spans="1:8" ht="15">
      <c r="A778" s="40" t="s">
        <v>242</v>
      </c>
      <c r="B778" s="37" t="s">
        <v>38</v>
      </c>
      <c r="C778" s="37" t="s">
        <v>74</v>
      </c>
      <c r="D778" s="37" t="s">
        <v>54</v>
      </c>
      <c r="E778" s="37"/>
      <c r="F778" s="37"/>
      <c r="G778" s="39">
        <f>G779+G788</f>
        <v>59423</v>
      </c>
      <c r="H778" s="39">
        <f>H779+H788</f>
        <v>66801</v>
      </c>
    </row>
    <row r="779" spans="1:8" ht="62.25">
      <c r="A779" s="63" t="s">
        <v>434</v>
      </c>
      <c r="B779" s="37" t="s">
        <v>38</v>
      </c>
      <c r="C779" s="37" t="s">
        <v>74</v>
      </c>
      <c r="D779" s="37" t="s">
        <v>54</v>
      </c>
      <c r="E779" s="37" t="s">
        <v>143</v>
      </c>
      <c r="F779" s="37"/>
      <c r="G779" s="46">
        <f>G780</f>
        <v>59378</v>
      </c>
      <c r="H779" s="46">
        <f>H780</f>
        <v>66751</v>
      </c>
    </row>
    <row r="780" spans="1:8" ht="45">
      <c r="A780" s="13" t="s">
        <v>437</v>
      </c>
      <c r="B780" s="37" t="s">
        <v>38</v>
      </c>
      <c r="C780" s="37" t="s">
        <v>74</v>
      </c>
      <c r="D780" s="37" t="s">
        <v>54</v>
      </c>
      <c r="E780" s="37" t="s">
        <v>159</v>
      </c>
      <c r="F780" s="37"/>
      <c r="G780" s="39">
        <f>G781</f>
        <v>59378</v>
      </c>
      <c r="H780" s="39">
        <f>H781</f>
        <v>66751</v>
      </c>
    </row>
    <row r="781" spans="1:8" ht="45">
      <c r="A781" s="36" t="s">
        <v>455</v>
      </c>
      <c r="B781" s="37" t="s">
        <v>38</v>
      </c>
      <c r="C781" s="37" t="s">
        <v>74</v>
      </c>
      <c r="D781" s="37" t="s">
        <v>54</v>
      </c>
      <c r="E781" s="37" t="s">
        <v>160</v>
      </c>
      <c r="F781" s="37"/>
      <c r="G781" s="39">
        <f>G782+G785</f>
        <v>59378</v>
      </c>
      <c r="H781" s="39">
        <f>H782+H785</f>
        <v>66751</v>
      </c>
    </row>
    <row r="782" spans="1:8" ht="30">
      <c r="A782" s="9" t="s">
        <v>428</v>
      </c>
      <c r="B782" s="37" t="s">
        <v>38</v>
      </c>
      <c r="C782" s="37" t="s">
        <v>74</v>
      </c>
      <c r="D782" s="37" t="s">
        <v>54</v>
      </c>
      <c r="E782" s="37" t="s">
        <v>456</v>
      </c>
      <c r="F782" s="37"/>
      <c r="G782" s="39">
        <f>G783</f>
        <v>59330</v>
      </c>
      <c r="H782" s="39">
        <f>H783</f>
        <v>66703</v>
      </c>
    </row>
    <row r="783" spans="1:8" ht="45">
      <c r="A783" s="40" t="s">
        <v>21</v>
      </c>
      <c r="B783" s="37" t="s">
        <v>38</v>
      </c>
      <c r="C783" s="37" t="s">
        <v>74</v>
      </c>
      <c r="D783" s="37" t="s">
        <v>54</v>
      </c>
      <c r="E783" s="37" t="s">
        <v>456</v>
      </c>
      <c r="F783" s="37" t="s">
        <v>20</v>
      </c>
      <c r="G783" s="39">
        <f>G784</f>
        <v>59330</v>
      </c>
      <c r="H783" s="39">
        <f>H784</f>
        <v>66703</v>
      </c>
    </row>
    <row r="784" spans="1:8" ht="15">
      <c r="A784" s="40" t="s">
        <v>92</v>
      </c>
      <c r="B784" s="37" t="s">
        <v>38</v>
      </c>
      <c r="C784" s="37" t="s">
        <v>74</v>
      </c>
      <c r="D784" s="37" t="s">
        <v>54</v>
      </c>
      <c r="E784" s="37" t="s">
        <v>456</v>
      </c>
      <c r="F784" s="37" t="s">
        <v>77</v>
      </c>
      <c r="G784" s="39">
        <f>(800+280+58250)</f>
        <v>59330</v>
      </c>
      <c r="H784" s="39">
        <f>61703+5000</f>
        <v>66703</v>
      </c>
    </row>
    <row r="785" spans="1:8" ht="60">
      <c r="A785" s="36" t="s">
        <v>452</v>
      </c>
      <c r="B785" s="37" t="s">
        <v>38</v>
      </c>
      <c r="C785" s="37" t="s">
        <v>74</v>
      </c>
      <c r="D785" s="37" t="s">
        <v>54</v>
      </c>
      <c r="E785" s="10" t="s">
        <v>457</v>
      </c>
      <c r="F785" s="37"/>
      <c r="G785" s="39">
        <f>G786</f>
        <v>48</v>
      </c>
      <c r="H785" s="39">
        <f>H786</f>
        <v>48</v>
      </c>
    </row>
    <row r="786" spans="1:8" ht="30">
      <c r="A786" s="41" t="s">
        <v>9</v>
      </c>
      <c r="B786" s="37" t="s">
        <v>38</v>
      </c>
      <c r="C786" s="37" t="s">
        <v>74</v>
      </c>
      <c r="D786" s="37" t="s">
        <v>54</v>
      </c>
      <c r="E786" s="10" t="s">
        <v>457</v>
      </c>
      <c r="F786" s="37" t="s">
        <v>7</v>
      </c>
      <c r="G786" s="39">
        <f>G787</f>
        <v>48</v>
      </c>
      <c r="H786" s="39">
        <f>H787</f>
        <v>48</v>
      </c>
    </row>
    <row r="787" spans="1:8" ht="15">
      <c r="A787" s="42" t="s">
        <v>156</v>
      </c>
      <c r="B787" s="37" t="s">
        <v>38</v>
      </c>
      <c r="C787" s="37" t="s">
        <v>74</v>
      </c>
      <c r="D787" s="37" t="s">
        <v>54</v>
      </c>
      <c r="E787" s="10" t="s">
        <v>457</v>
      </c>
      <c r="F787" s="37" t="s">
        <v>155</v>
      </c>
      <c r="G787" s="39">
        <v>48</v>
      </c>
      <c r="H787" s="39">
        <v>48</v>
      </c>
    </row>
    <row r="788" spans="1:8" ht="62.25">
      <c r="A788" s="20" t="s">
        <v>521</v>
      </c>
      <c r="B788" s="37" t="s">
        <v>38</v>
      </c>
      <c r="C788" s="37" t="s">
        <v>74</v>
      </c>
      <c r="D788" s="37" t="s">
        <v>54</v>
      </c>
      <c r="E788" s="37" t="s">
        <v>205</v>
      </c>
      <c r="F788" s="37"/>
      <c r="G788" s="39">
        <f>G797+G789</f>
        <v>45</v>
      </c>
      <c r="H788" s="39">
        <f>H797+H789</f>
        <v>50</v>
      </c>
    </row>
    <row r="789" spans="1:8" ht="45">
      <c r="A789" s="36" t="s">
        <v>318</v>
      </c>
      <c r="B789" s="37" t="s">
        <v>38</v>
      </c>
      <c r="C789" s="37" t="s">
        <v>74</v>
      </c>
      <c r="D789" s="37" t="s">
        <v>54</v>
      </c>
      <c r="E789" s="37" t="s">
        <v>141</v>
      </c>
      <c r="F789" s="37"/>
      <c r="G789" s="39">
        <f>G790</f>
        <v>40</v>
      </c>
      <c r="H789" s="39">
        <f>H790</f>
        <v>40</v>
      </c>
    </row>
    <row r="790" spans="1:8" ht="30">
      <c r="A790" s="13" t="s">
        <v>371</v>
      </c>
      <c r="B790" s="37" t="s">
        <v>38</v>
      </c>
      <c r="C790" s="37" t="s">
        <v>74</v>
      </c>
      <c r="D790" s="37" t="s">
        <v>54</v>
      </c>
      <c r="E790" s="37" t="s">
        <v>142</v>
      </c>
      <c r="F790" s="37"/>
      <c r="G790" s="39">
        <f>G791+G794</f>
        <v>40</v>
      </c>
      <c r="H790" s="39">
        <f>H791+H794</f>
        <v>40</v>
      </c>
    </row>
    <row r="791" spans="1:8" ht="30">
      <c r="A791" s="41" t="s">
        <v>320</v>
      </c>
      <c r="B791" s="37" t="s">
        <v>38</v>
      </c>
      <c r="C791" s="37" t="s">
        <v>74</v>
      </c>
      <c r="D791" s="37" t="s">
        <v>54</v>
      </c>
      <c r="E791" s="37" t="s">
        <v>319</v>
      </c>
      <c r="F791" s="37"/>
      <c r="G791" s="39">
        <f>G792</f>
        <v>20</v>
      </c>
      <c r="H791" s="39">
        <f>H792</f>
        <v>20</v>
      </c>
    </row>
    <row r="792" spans="1:8" ht="45">
      <c r="A792" s="40" t="s">
        <v>21</v>
      </c>
      <c r="B792" s="37" t="s">
        <v>38</v>
      </c>
      <c r="C792" s="37" t="s">
        <v>74</v>
      </c>
      <c r="D792" s="37" t="s">
        <v>54</v>
      </c>
      <c r="E792" s="37" t="s">
        <v>319</v>
      </c>
      <c r="F792" s="37" t="s">
        <v>20</v>
      </c>
      <c r="G792" s="39">
        <f>G793</f>
        <v>20</v>
      </c>
      <c r="H792" s="39">
        <f>H793</f>
        <v>20</v>
      </c>
    </row>
    <row r="793" spans="1:8" ht="15">
      <c r="A793" s="40" t="s">
        <v>92</v>
      </c>
      <c r="B793" s="37" t="s">
        <v>38</v>
      </c>
      <c r="C793" s="37" t="s">
        <v>74</v>
      </c>
      <c r="D793" s="37" t="s">
        <v>54</v>
      </c>
      <c r="E793" s="37" t="s">
        <v>319</v>
      </c>
      <c r="F793" s="37" t="s">
        <v>77</v>
      </c>
      <c r="G793" s="39">
        <v>20</v>
      </c>
      <c r="H793" s="39">
        <v>20</v>
      </c>
    </row>
    <row r="794" spans="1:8" ht="45">
      <c r="A794" s="41" t="s">
        <v>322</v>
      </c>
      <c r="B794" s="37" t="s">
        <v>38</v>
      </c>
      <c r="C794" s="37" t="s">
        <v>74</v>
      </c>
      <c r="D794" s="37" t="s">
        <v>54</v>
      </c>
      <c r="E794" s="37" t="s">
        <v>321</v>
      </c>
      <c r="F794" s="37"/>
      <c r="G794" s="39">
        <f>G795</f>
        <v>20</v>
      </c>
      <c r="H794" s="39">
        <f>H795</f>
        <v>20</v>
      </c>
    </row>
    <row r="795" spans="1:8" ht="45">
      <c r="A795" s="40" t="s">
        <v>21</v>
      </c>
      <c r="B795" s="37" t="s">
        <v>38</v>
      </c>
      <c r="C795" s="37" t="s">
        <v>74</v>
      </c>
      <c r="D795" s="37" t="s">
        <v>54</v>
      </c>
      <c r="E795" s="37" t="s">
        <v>321</v>
      </c>
      <c r="F795" s="37" t="s">
        <v>20</v>
      </c>
      <c r="G795" s="39">
        <f>G796</f>
        <v>20</v>
      </c>
      <c r="H795" s="39">
        <f>H796</f>
        <v>20</v>
      </c>
    </row>
    <row r="796" spans="1:8" ht="15">
      <c r="A796" s="40" t="s">
        <v>92</v>
      </c>
      <c r="B796" s="37" t="s">
        <v>38</v>
      </c>
      <c r="C796" s="37" t="s">
        <v>74</v>
      </c>
      <c r="D796" s="37" t="s">
        <v>54</v>
      </c>
      <c r="E796" s="37" t="s">
        <v>321</v>
      </c>
      <c r="F796" s="37" t="s">
        <v>77</v>
      </c>
      <c r="G796" s="39">
        <v>20</v>
      </c>
      <c r="H796" s="39">
        <v>20</v>
      </c>
    </row>
    <row r="797" spans="1:8" ht="45">
      <c r="A797" s="36" t="s">
        <v>328</v>
      </c>
      <c r="B797" s="37" t="s">
        <v>38</v>
      </c>
      <c r="C797" s="37" t="s">
        <v>74</v>
      </c>
      <c r="D797" s="37" t="s">
        <v>54</v>
      </c>
      <c r="E797" s="37" t="s">
        <v>327</v>
      </c>
      <c r="F797" s="37"/>
      <c r="G797" s="46">
        <f aca="true" t="shared" si="83" ref="G797:H800">G798</f>
        <v>5</v>
      </c>
      <c r="H797" s="46">
        <f t="shared" si="83"/>
        <v>10</v>
      </c>
    </row>
    <row r="798" spans="1:8" ht="60">
      <c r="A798" s="13" t="s">
        <v>532</v>
      </c>
      <c r="B798" s="37" t="s">
        <v>38</v>
      </c>
      <c r="C798" s="37" t="s">
        <v>74</v>
      </c>
      <c r="D798" s="37" t="s">
        <v>54</v>
      </c>
      <c r="E798" s="37" t="s">
        <v>329</v>
      </c>
      <c r="F798" s="37"/>
      <c r="G798" s="46">
        <f t="shared" si="83"/>
        <v>5</v>
      </c>
      <c r="H798" s="46">
        <f t="shared" si="83"/>
        <v>10</v>
      </c>
    </row>
    <row r="799" spans="1:8" ht="45">
      <c r="A799" s="41" t="s">
        <v>331</v>
      </c>
      <c r="B799" s="37" t="s">
        <v>38</v>
      </c>
      <c r="C799" s="37" t="s">
        <v>74</v>
      </c>
      <c r="D799" s="37" t="s">
        <v>54</v>
      </c>
      <c r="E799" s="37" t="s">
        <v>330</v>
      </c>
      <c r="F799" s="37"/>
      <c r="G799" s="46">
        <f t="shared" si="83"/>
        <v>5</v>
      </c>
      <c r="H799" s="46">
        <f t="shared" si="83"/>
        <v>10</v>
      </c>
    </row>
    <row r="800" spans="1:8" ht="45">
      <c r="A800" s="40" t="s">
        <v>21</v>
      </c>
      <c r="B800" s="37" t="s">
        <v>38</v>
      </c>
      <c r="C800" s="37" t="s">
        <v>74</v>
      </c>
      <c r="D800" s="37" t="s">
        <v>54</v>
      </c>
      <c r="E800" s="37" t="s">
        <v>330</v>
      </c>
      <c r="F800" s="37" t="s">
        <v>20</v>
      </c>
      <c r="G800" s="46">
        <f t="shared" si="83"/>
        <v>5</v>
      </c>
      <c r="H800" s="46">
        <f t="shared" si="83"/>
        <v>10</v>
      </c>
    </row>
    <row r="801" spans="1:8" ht="15">
      <c r="A801" s="40" t="s">
        <v>92</v>
      </c>
      <c r="B801" s="37" t="s">
        <v>38</v>
      </c>
      <c r="C801" s="37" t="s">
        <v>74</v>
      </c>
      <c r="D801" s="37" t="s">
        <v>54</v>
      </c>
      <c r="E801" s="37" t="s">
        <v>330</v>
      </c>
      <c r="F801" s="37" t="s">
        <v>77</v>
      </c>
      <c r="G801" s="46">
        <v>5</v>
      </c>
      <c r="H801" s="46">
        <v>10</v>
      </c>
    </row>
    <row r="802" spans="1:8" ht="15">
      <c r="A802" s="36" t="s">
        <v>243</v>
      </c>
      <c r="B802" s="37" t="s">
        <v>38</v>
      </c>
      <c r="C802" s="37" t="s">
        <v>74</v>
      </c>
      <c r="D802" s="37" t="s">
        <v>74</v>
      </c>
      <c r="E802" s="37"/>
      <c r="F802" s="37"/>
      <c r="G802" s="39">
        <f>G803+G832</f>
        <v>7770</v>
      </c>
      <c r="H802" s="39">
        <f>H803+H832</f>
        <v>12272</v>
      </c>
    </row>
    <row r="803" spans="1:8" ht="62.25">
      <c r="A803" s="63" t="s">
        <v>489</v>
      </c>
      <c r="B803" s="37" t="s">
        <v>38</v>
      </c>
      <c r="C803" s="37" t="s">
        <v>74</v>
      </c>
      <c r="D803" s="37" t="s">
        <v>74</v>
      </c>
      <c r="E803" s="48" t="s">
        <v>178</v>
      </c>
      <c r="F803" s="37"/>
      <c r="G803" s="46">
        <f>G804+G808+G812+G816+G820+G824+G828</f>
        <v>7700</v>
      </c>
      <c r="H803" s="46">
        <f>H804+H808+H812+H816+H820+H824+H828</f>
        <v>12191</v>
      </c>
    </row>
    <row r="804" spans="1:8" ht="30">
      <c r="A804" s="9" t="s">
        <v>493</v>
      </c>
      <c r="B804" s="37" t="s">
        <v>38</v>
      </c>
      <c r="C804" s="37" t="s">
        <v>74</v>
      </c>
      <c r="D804" s="37" t="s">
        <v>74</v>
      </c>
      <c r="E804" s="37" t="s">
        <v>179</v>
      </c>
      <c r="F804" s="37"/>
      <c r="G804" s="28">
        <f aca="true" t="shared" si="84" ref="G804:H806">G805</f>
        <v>210</v>
      </c>
      <c r="H804" s="28">
        <f t="shared" si="84"/>
        <v>555</v>
      </c>
    </row>
    <row r="805" spans="1:8" ht="45">
      <c r="A805" s="9" t="s">
        <v>495</v>
      </c>
      <c r="B805" s="37" t="s">
        <v>38</v>
      </c>
      <c r="C805" s="37" t="s">
        <v>74</v>
      </c>
      <c r="D805" s="37" t="s">
        <v>74</v>
      </c>
      <c r="E805" s="29" t="s">
        <v>494</v>
      </c>
      <c r="F805" s="37"/>
      <c r="G805" s="28">
        <f t="shared" si="84"/>
        <v>210</v>
      </c>
      <c r="H805" s="28">
        <f t="shared" si="84"/>
        <v>555</v>
      </c>
    </row>
    <row r="806" spans="1:8" ht="45">
      <c r="A806" s="40" t="s">
        <v>21</v>
      </c>
      <c r="B806" s="37" t="s">
        <v>38</v>
      </c>
      <c r="C806" s="37" t="s">
        <v>74</v>
      </c>
      <c r="D806" s="37" t="s">
        <v>74</v>
      </c>
      <c r="E806" s="29" t="s">
        <v>494</v>
      </c>
      <c r="F806" s="37">
        <v>600</v>
      </c>
      <c r="G806" s="28">
        <f t="shared" si="84"/>
        <v>210</v>
      </c>
      <c r="H806" s="28">
        <f t="shared" si="84"/>
        <v>555</v>
      </c>
    </row>
    <row r="807" spans="1:8" ht="15">
      <c r="A807" s="40" t="s">
        <v>92</v>
      </c>
      <c r="B807" s="37" t="s">
        <v>38</v>
      </c>
      <c r="C807" s="37" t="s">
        <v>74</v>
      </c>
      <c r="D807" s="37" t="s">
        <v>74</v>
      </c>
      <c r="E807" s="29" t="s">
        <v>494</v>
      </c>
      <c r="F807" s="37">
        <v>611</v>
      </c>
      <c r="G807" s="28">
        <v>210</v>
      </c>
      <c r="H807" s="28">
        <v>555</v>
      </c>
    </row>
    <row r="808" spans="1:8" ht="60">
      <c r="A808" s="9" t="s">
        <v>496</v>
      </c>
      <c r="B808" s="37" t="s">
        <v>38</v>
      </c>
      <c r="C808" s="37" t="s">
        <v>74</v>
      </c>
      <c r="D808" s="37" t="s">
        <v>74</v>
      </c>
      <c r="E808" s="29" t="s">
        <v>497</v>
      </c>
      <c r="F808" s="37"/>
      <c r="G808" s="28">
        <f aca="true" t="shared" si="85" ref="G808:H810">G809</f>
        <v>50</v>
      </c>
      <c r="H808" s="28">
        <f t="shared" si="85"/>
        <v>350</v>
      </c>
    </row>
    <row r="809" spans="1:8" ht="90">
      <c r="A809" s="9" t="s">
        <v>499</v>
      </c>
      <c r="B809" s="37" t="s">
        <v>38</v>
      </c>
      <c r="C809" s="37" t="s">
        <v>74</v>
      </c>
      <c r="D809" s="37" t="s">
        <v>74</v>
      </c>
      <c r="E809" s="29" t="s">
        <v>502</v>
      </c>
      <c r="F809" s="37"/>
      <c r="G809" s="28">
        <f t="shared" si="85"/>
        <v>50</v>
      </c>
      <c r="H809" s="28">
        <f t="shared" si="85"/>
        <v>350</v>
      </c>
    </row>
    <row r="810" spans="1:8" ht="45">
      <c r="A810" s="40" t="s">
        <v>21</v>
      </c>
      <c r="B810" s="37" t="s">
        <v>38</v>
      </c>
      <c r="C810" s="37" t="s">
        <v>74</v>
      </c>
      <c r="D810" s="37" t="s">
        <v>74</v>
      </c>
      <c r="E810" s="29" t="s">
        <v>502</v>
      </c>
      <c r="F810" s="37" t="s">
        <v>20</v>
      </c>
      <c r="G810" s="28">
        <f t="shared" si="85"/>
        <v>50</v>
      </c>
      <c r="H810" s="28">
        <f t="shared" si="85"/>
        <v>350</v>
      </c>
    </row>
    <row r="811" spans="1:8" ht="15">
      <c r="A811" s="40" t="s">
        <v>92</v>
      </c>
      <c r="B811" s="37" t="s">
        <v>38</v>
      </c>
      <c r="C811" s="37" t="s">
        <v>74</v>
      </c>
      <c r="D811" s="37" t="s">
        <v>74</v>
      </c>
      <c r="E811" s="29" t="s">
        <v>502</v>
      </c>
      <c r="F811" s="37" t="s">
        <v>498</v>
      </c>
      <c r="G811" s="28">
        <v>50</v>
      </c>
      <c r="H811" s="28">
        <v>350</v>
      </c>
    </row>
    <row r="812" spans="1:8" ht="30">
      <c r="A812" s="9" t="s">
        <v>500</v>
      </c>
      <c r="B812" s="37" t="s">
        <v>38</v>
      </c>
      <c r="C812" s="37" t="s">
        <v>74</v>
      </c>
      <c r="D812" s="37" t="s">
        <v>74</v>
      </c>
      <c r="E812" s="29" t="s">
        <v>501</v>
      </c>
      <c r="F812" s="37"/>
      <c r="G812" s="28">
        <f aca="true" t="shared" si="86" ref="G812:H814">G813</f>
        <v>460</v>
      </c>
      <c r="H812" s="28">
        <f t="shared" si="86"/>
        <v>725</v>
      </c>
    </row>
    <row r="813" spans="1:8" ht="60">
      <c r="A813" s="9" t="s">
        <v>504</v>
      </c>
      <c r="B813" s="37" t="s">
        <v>38</v>
      </c>
      <c r="C813" s="37" t="s">
        <v>74</v>
      </c>
      <c r="D813" s="37" t="s">
        <v>74</v>
      </c>
      <c r="E813" s="29" t="s">
        <v>503</v>
      </c>
      <c r="F813" s="37"/>
      <c r="G813" s="28">
        <f t="shared" si="86"/>
        <v>460</v>
      </c>
      <c r="H813" s="28">
        <f t="shared" si="86"/>
        <v>725</v>
      </c>
    </row>
    <row r="814" spans="1:8" ht="45">
      <c r="A814" s="40" t="s">
        <v>21</v>
      </c>
      <c r="B814" s="37" t="s">
        <v>38</v>
      </c>
      <c r="C814" s="37" t="s">
        <v>74</v>
      </c>
      <c r="D814" s="37" t="s">
        <v>74</v>
      </c>
      <c r="E814" s="29" t="s">
        <v>503</v>
      </c>
      <c r="F814" s="37" t="s">
        <v>20</v>
      </c>
      <c r="G814" s="28">
        <f t="shared" si="86"/>
        <v>460</v>
      </c>
      <c r="H814" s="28">
        <f t="shared" si="86"/>
        <v>725</v>
      </c>
    </row>
    <row r="815" spans="1:8" ht="15">
      <c r="A815" s="40" t="s">
        <v>92</v>
      </c>
      <c r="B815" s="37" t="s">
        <v>38</v>
      </c>
      <c r="C815" s="37" t="s">
        <v>74</v>
      </c>
      <c r="D815" s="37" t="s">
        <v>74</v>
      </c>
      <c r="E815" s="29" t="s">
        <v>503</v>
      </c>
      <c r="F815" s="37" t="s">
        <v>498</v>
      </c>
      <c r="G815" s="28">
        <v>460</v>
      </c>
      <c r="H815" s="28">
        <v>725</v>
      </c>
    </row>
    <row r="816" spans="1:8" ht="75">
      <c r="A816" s="9" t="s">
        <v>507</v>
      </c>
      <c r="B816" s="37" t="s">
        <v>38</v>
      </c>
      <c r="C816" s="37" t="s">
        <v>74</v>
      </c>
      <c r="D816" s="37" t="s">
        <v>74</v>
      </c>
      <c r="E816" s="29" t="s">
        <v>505</v>
      </c>
      <c r="F816" s="37"/>
      <c r="G816" s="28">
        <f aca="true" t="shared" si="87" ref="G816:H818">G817</f>
        <v>60</v>
      </c>
      <c r="H816" s="28">
        <f t="shared" si="87"/>
        <v>870</v>
      </c>
    </row>
    <row r="817" spans="1:8" ht="60">
      <c r="A817" s="9" t="s">
        <v>508</v>
      </c>
      <c r="B817" s="37" t="s">
        <v>38</v>
      </c>
      <c r="C817" s="37" t="s">
        <v>74</v>
      </c>
      <c r="D817" s="37" t="s">
        <v>74</v>
      </c>
      <c r="E817" s="29" t="s">
        <v>506</v>
      </c>
      <c r="F817" s="37"/>
      <c r="G817" s="28">
        <f t="shared" si="87"/>
        <v>60</v>
      </c>
      <c r="H817" s="28">
        <f t="shared" si="87"/>
        <v>870</v>
      </c>
    </row>
    <row r="818" spans="1:8" ht="45">
      <c r="A818" s="40" t="s">
        <v>21</v>
      </c>
      <c r="B818" s="37" t="s">
        <v>38</v>
      </c>
      <c r="C818" s="37" t="s">
        <v>74</v>
      </c>
      <c r="D818" s="37" t="s">
        <v>74</v>
      </c>
      <c r="E818" s="29" t="s">
        <v>506</v>
      </c>
      <c r="F818" s="37" t="s">
        <v>20</v>
      </c>
      <c r="G818" s="28">
        <f t="shared" si="87"/>
        <v>60</v>
      </c>
      <c r="H818" s="28">
        <f t="shared" si="87"/>
        <v>870</v>
      </c>
    </row>
    <row r="819" spans="1:8" ht="15">
      <c r="A819" s="40" t="s">
        <v>92</v>
      </c>
      <c r="B819" s="37" t="s">
        <v>38</v>
      </c>
      <c r="C819" s="37" t="s">
        <v>74</v>
      </c>
      <c r="D819" s="37" t="s">
        <v>74</v>
      </c>
      <c r="E819" s="29" t="s">
        <v>506</v>
      </c>
      <c r="F819" s="37" t="s">
        <v>498</v>
      </c>
      <c r="G819" s="28">
        <v>60</v>
      </c>
      <c r="H819" s="28">
        <v>870</v>
      </c>
    </row>
    <row r="820" spans="1:8" ht="45">
      <c r="A820" s="9" t="s">
        <v>511</v>
      </c>
      <c r="B820" s="37" t="s">
        <v>38</v>
      </c>
      <c r="C820" s="37" t="s">
        <v>74</v>
      </c>
      <c r="D820" s="37" t="s">
        <v>74</v>
      </c>
      <c r="E820" s="29" t="s">
        <v>509</v>
      </c>
      <c r="F820" s="37"/>
      <c r="G820" s="28">
        <f aca="true" t="shared" si="88" ref="G820:H822">G821</f>
        <v>110</v>
      </c>
      <c r="H820" s="28">
        <f t="shared" si="88"/>
        <v>457</v>
      </c>
    </row>
    <row r="821" spans="1:8" ht="90">
      <c r="A821" s="9" t="s">
        <v>512</v>
      </c>
      <c r="B821" s="37" t="s">
        <v>38</v>
      </c>
      <c r="C821" s="37" t="s">
        <v>74</v>
      </c>
      <c r="D821" s="37" t="s">
        <v>74</v>
      </c>
      <c r="E821" s="29" t="s">
        <v>510</v>
      </c>
      <c r="F821" s="37"/>
      <c r="G821" s="28">
        <f t="shared" si="88"/>
        <v>110</v>
      </c>
      <c r="H821" s="28">
        <f t="shared" si="88"/>
        <v>457</v>
      </c>
    </row>
    <row r="822" spans="1:8" ht="45">
      <c r="A822" s="40" t="s">
        <v>21</v>
      </c>
      <c r="B822" s="37" t="s">
        <v>38</v>
      </c>
      <c r="C822" s="37" t="s">
        <v>74</v>
      </c>
      <c r="D822" s="37" t="s">
        <v>74</v>
      </c>
      <c r="E822" s="29" t="s">
        <v>510</v>
      </c>
      <c r="F822" s="37" t="s">
        <v>20</v>
      </c>
      <c r="G822" s="28">
        <f t="shared" si="88"/>
        <v>110</v>
      </c>
      <c r="H822" s="28">
        <f t="shared" si="88"/>
        <v>457</v>
      </c>
    </row>
    <row r="823" spans="1:8" ht="15">
      <c r="A823" s="40" t="s">
        <v>92</v>
      </c>
      <c r="B823" s="37" t="s">
        <v>38</v>
      </c>
      <c r="C823" s="37" t="s">
        <v>74</v>
      </c>
      <c r="D823" s="37" t="s">
        <v>74</v>
      </c>
      <c r="E823" s="29" t="s">
        <v>510</v>
      </c>
      <c r="F823" s="37" t="s">
        <v>498</v>
      </c>
      <c r="G823" s="28">
        <v>110</v>
      </c>
      <c r="H823" s="28">
        <v>457</v>
      </c>
    </row>
    <row r="824" spans="1:8" ht="45">
      <c r="A824" s="9" t="s">
        <v>520</v>
      </c>
      <c r="B824" s="37" t="s">
        <v>38</v>
      </c>
      <c r="C824" s="37" t="s">
        <v>74</v>
      </c>
      <c r="D824" s="37" t="s">
        <v>74</v>
      </c>
      <c r="E824" s="29" t="s">
        <v>513</v>
      </c>
      <c r="F824" s="37"/>
      <c r="G824" s="28">
        <f aca="true" t="shared" si="89" ref="G824:H826">G825</f>
        <v>30</v>
      </c>
      <c r="H824" s="28">
        <f t="shared" si="89"/>
        <v>207</v>
      </c>
    </row>
    <row r="825" spans="1:8" ht="75">
      <c r="A825" s="9" t="s">
        <v>515</v>
      </c>
      <c r="B825" s="37" t="s">
        <v>38</v>
      </c>
      <c r="C825" s="37" t="s">
        <v>74</v>
      </c>
      <c r="D825" s="37" t="s">
        <v>74</v>
      </c>
      <c r="E825" s="29" t="s">
        <v>514</v>
      </c>
      <c r="F825" s="37"/>
      <c r="G825" s="28">
        <f t="shared" si="89"/>
        <v>30</v>
      </c>
      <c r="H825" s="28">
        <f t="shared" si="89"/>
        <v>207</v>
      </c>
    </row>
    <row r="826" spans="1:8" ht="45">
      <c r="A826" s="40" t="s">
        <v>21</v>
      </c>
      <c r="B826" s="37" t="s">
        <v>38</v>
      </c>
      <c r="C826" s="37" t="s">
        <v>74</v>
      </c>
      <c r="D826" s="37" t="s">
        <v>74</v>
      </c>
      <c r="E826" s="29" t="s">
        <v>514</v>
      </c>
      <c r="F826" s="37" t="s">
        <v>20</v>
      </c>
      <c r="G826" s="28">
        <f t="shared" si="89"/>
        <v>30</v>
      </c>
      <c r="H826" s="28">
        <f t="shared" si="89"/>
        <v>207</v>
      </c>
    </row>
    <row r="827" spans="1:8" ht="15">
      <c r="A827" s="40" t="s">
        <v>92</v>
      </c>
      <c r="B827" s="37" t="s">
        <v>38</v>
      </c>
      <c r="C827" s="37" t="s">
        <v>74</v>
      </c>
      <c r="D827" s="37" t="s">
        <v>74</v>
      </c>
      <c r="E827" s="29" t="s">
        <v>514</v>
      </c>
      <c r="F827" s="37" t="s">
        <v>498</v>
      </c>
      <c r="G827" s="28">
        <v>30</v>
      </c>
      <c r="H827" s="28">
        <v>207</v>
      </c>
    </row>
    <row r="828" spans="1:8" ht="45">
      <c r="A828" s="36" t="s">
        <v>490</v>
      </c>
      <c r="B828" s="37" t="s">
        <v>38</v>
      </c>
      <c r="C828" s="37" t="s">
        <v>74</v>
      </c>
      <c r="D828" s="37" t="s">
        <v>74</v>
      </c>
      <c r="E828" s="37" t="s">
        <v>491</v>
      </c>
      <c r="F828" s="37"/>
      <c r="G828" s="28">
        <f aca="true" t="shared" si="90" ref="G828:H830">G829</f>
        <v>6780</v>
      </c>
      <c r="H828" s="28">
        <f t="shared" si="90"/>
        <v>9027</v>
      </c>
    </row>
    <row r="829" spans="1:8" ht="30">
      <c r="A829" s="9" t="s">
        <v>428</v>
      </c>
      <c r="B829" s="37" t="s">
        <v>38</v>
      </c>
      <c r="C829" s="37" t="s">
        <v>74</v>
      </c>
      <c r="D829" s="37" t="s">
        <v>74</v>
      </c>
      <c r="E829" s="37" t="s">
        <v>492</v>
      </c>
      <c r="F829" s="37"/>
      <c r="G829" s="28">
        <f t="shared" si="90"/>
        <v>6780</v>
      </c>
      <c r="H829" s="28">
        <f t="shared" si="90"/>
        <v>9027</v>
      </c>
    </row>
    <row r="830" spans="1:8" ht="45">
      <c r="A830" s="40" t="s">
        <v>21</v>
      </c>
      <c r="B830" s="37" t="s">
        <v>38</v>
      </c>
      <c r="C830" s="37" t="s">
        <v>74</v>
      </c>
      <c r="D830" s="37" t="s">
        <v>74</v>
      </c>
      <c r="E830" s="37" t="s">
        <v>492</v>
      </c>
      <c r="F830" s="37" t="s">
        <v>20</v>
      </c>
      <c r="G830" s="28">
        <f t="shared" si="90"/>
        <v>6780</v>
      </c>
      <c r="H830" s="28">
        <f t="shared" si="90"/>
        <v>9027</v>
      </c>
    </row>
    <row r="831" spans="1:8" ht="15">
      <c r="A831" s="40" t="s">
        <v>92</v>
      </c>
      <c r="B831" s="37" t="s">
        <v>38</v>
      </c>
      <c r="C831" s="37" t="s">
        <v>74</v>
      </c>
      <c r="D831" s="37" t="s">
        <v>74</v>
      </c>
      <c r="E831" s="37" t="s">
        <v>492</v>
      </c>
      <c r="F831" s="37" t="s">
        <v>77</v>
      </c>
      <c r="G831" s="28">
        <v>6780</v>
      </c>
      <c r="H831" s="28">
        <f>6780+2247</f>
        <v>9027</v>
      </c>
    </row>
    <row r="832" spans="1:8" ht="62.25">
      <c r="A832" s="20" t="s">
        <v>521</v>
      </c>
      <c r="B832" s="37" t="s">
        <v>38</v>
      </c>
      <c r="C832" s="37" t="s">
        <v>74</v>
      </c>
      <c r="D832" s="37" t="s">
        <v>74</v>
      </c>
      <c r="E832" s="37" t="s">
        <v>205</v>
      </c>
      <c r="F832" s="37"/>
      <c r="G832" s="28">
        <f>G841+G833</f>
        <v>70</v>
      </c>
      <c r="H832" s="28">
        <f>H841+H833</f>
        <v>81</v>
      </c>
    </row>
    <row r="833" spans="1:8" ht="45">
      <c r="A833" s="36" t="s">
        <v>318</v>
      </c>
      <c r="B833" s="37" t="s">
        <v>38</v>
      </c>
      <c r="C833" s="37" t="s">
        <v>74</v>
      </c>
      <c r="D833" s="37" t="s">
        <v>74</v>
      </c>
      <c r="E833" s="37" t="s">
        <v>141</v>
      </c>
      <c r="F833" s="37"/>
      <c r="G833" s="11">
        <f>G834</f>
        <v>61</v>
      </c>
      <c r="H833" s="11">
        <f>H834</f>
        <v>61</v>
      </c>
    </row>
    <row r="834" spans="1:8" ht="30">
      <c r="A834" s="13" t="s">
        <v>371</v>
      </c>
      <c r="B834" s="37" t="s">
        <v>38</v>
      </c>
      <c r="C834" s="37" t="s">
        <v>74</v>
      </c>
      <c r="D834" s="37" t="s">
        <v>74</v>
      </c>
      <c r="E834" s="37" t="s">
        <v>142</v>
      </c>
      <c r="F834" s="37"/>
      <c r="G834" s="11">
        <f>G835+G838</f>
        <v>61</v>
      </c>
      <c r="H834" s="11">
        <f>H835+H838</f>
        <v>61</v>
      </c>
    </row>
    <row r="835" spans="1:8" ht="30">
      <c r="A835" s="41" t="s">
        <v>320</v>
      </c>
      <c r="B835" s="37" t="s">
        <v>38</v>
      </c>
      <c r="C835" s="37" t="s">
        <v>74</v>
      </c>
      <c r="D835" s="37" t="s">
        <v>74</v>
      </c>
      <c r="E835" s="37" t="s">
        <v>319</v>
      </c>
      <c r="F835" s="37"/>
      <c r="G835" s="11">
        <f>G836</f>
        <v>51</v>
      </c>
      <c r="H835" s="11">
        <f>H836</f>
        <v>51</v>
      </c>
    </row>
    <row r="836" spans="1:8" ht="45">
      <c r="A836" s="40" t="s">
        <v>21</v>
      </c>
      <c r="B836" s="37" t="s">
        <v>38</v>
      </c>
      <c r="C836" s="37" t="s">
        <v>74</v>
      </c>
      <c r="D836" s="37" t="s">
        <v>74</v>
      </c>
      <c r="E836" s="37" t="s">
        <v>319</v>
      </c>
      <c r="F836" s="37" t="s">
        <v>20</v>
      </c>
      <c r="G836" s="11">
        <f>G837</f>
        <v>51</v>
      </c>
      <c r="H836" s="11">
        <f>H837</f>
        <v>51</v>
      </c>
    </row>
    <row r="837" spans="1:8" ht="15">
      <c r="A837" s="40" t="s">
        <v>92</v>
      </c>
      <c r="B837" s="37" t="s">
        <v>38</v>
      </c>
      <c r="C837" s="37" t="s">
        <v>74</v>
      </c>
      <c r="D837" s="37" t="s">
        <v>74</v>
      </c>
      <c r="E837" s="37" t="s">
        <v>319</v>
      </c>
      <c r="F837" s="37" t="s">
        <v>77</v>
      </c>
      <c r="G837" s="11">
        <v>51</v>
      </c>
      <c r="H837" s="11">
        <v>51</v>
      </c>
    </row>
    <row r="838" spans="1:8" ht="45">
      <c r="A838" s="41" t="s">
        <v>322</v>
      </c>
      <c r="B838" s="37" t="s">
        <v>38</v>
      </c>
      <c r="C838" s="37" t="s">
        <v>74</v>
      </c>
      <c r="D838" s="37" t="s">
        <v>74</v>
      </c>
      <c r="E838" s="37" t="s">
        <v>321</v>
      </c>
      <c r="F838" s="37"/>
      <c r="G838" s="11">
        <f>G839</f>
        <v>10</v>
      </c>
      <c r="H838" s="11">
        <f>H839</f>
        <v>10</v>
      </c>
    </row>
    <row r="839" spans="1:8" ht="45">
      <c r="A839" s="40" t="s">
        <v>21</v>
      </c>
      <c r="B839" s="37" t="s">
        <v>38</v>
      </c>
      <c r="C839" s="37" t="s">
        <v>74</v>
      </c>
      <c r="D839" s="37" t="s">
        <v>74</v>
      </c>
      <c r="E839" s="37" t="s">
        <v>321</v>
      </c>
      <c r="F839" s="37" t="s">
        <v>20</v>
      </c>
      <c r="G839" s="39">
        <f>G840</f>
        <v>10</v>
      </c>
      <c r="H839" s="39">
        <f>H840</f>
        <v>10</v>
      </c>
    </row>
    <row r="840" spans="1:8" ht="15">
      <c r="A840" s="40" t="s">
        <v>92</v>
      </c>
      <c r="B840" s="37" t="s">
        <v>38</v>
      </c>
      <c r="C840" s="37" t="s">
        <v>74</v>
      </c>
      <c r="D840" s="37" t="s">
        <v>74</v>
      </c>
      <c r="E840" s="37" t="s">
        <v>321</v>
      </c>
      <c r="F840" s="37" t="s">
        <v>77</v>
      </c>
      <c r="G840" s="39">
        <v>10</v>
      </c>
      <c r="H840" s="39">
        <v>10</v>
      </c>
    </row>
    <row r="841" spans="1:8" ht="45">
      <c r="A841" s="36" t="s">
        <v>328</v>
      </c>
      <c r="B841" s="37" t="s">
        <v>38</v>
      </c>
      <c r="C841" s="37" t="s">
        <v>74</v>
      </c>
      <c r="D841" s="37" t="s">
        <v>74</v>
      </c>
      <c r="E841" s="37" t="s">
        <v>327</v>
      </c>
      <c r="F841" s="37"/>
      <c r="G841" s="46">
        <f aca="true" t="shared" si="91" ref="G841:H844">G842</f>
        <v>9</v>
      </c>
      <c r="H841" s="46">
        <f t="shared" si="91"/>
        <v>20</v>
      </c>
    </row>
    <row r="842" spans="1:8" ht="60">
      <c r="A842" s="13" t="s">
        <v>532</v>
      </c>
      <c r="B842" s="37" t="s">
        <v>38</v>
      </c>
      <c r="C842" s="37" t="s">
        <v>74</v>
      </c>
      <c r="D842" s="37" t="s">
        <v>74</v>
      </c>
      <c r="E842" s="37" t="s">
        <v>329</v>
      </c>
      <c r="F842" s="37"/>
      <c r="G842" s="46">
        <f t="shared" si="91"/>
        <v>9</v>
      </c>
      <c r="H842" s="46">
        <f t="shared" si="91"/>
        <v>20</v>
      </c>
    </row>
    <row r="843" spans="1:8" ht="45">
      <c r="A843" s="41" t="s">
        <v>331</v>
      </c>
      <c r="B843" s="37" t="s">
        <v>38</v>
      </c>
      <c r="C843" s="37" t="s">
        <v>74</v>
      </c>
      <c r="D843" s="37" t="s">
        <v>74</v>
      </c>
      <c r="E843" s="37" t="s">
        <v>330</v>
      </c>
      <c r="F843" s="37"/>
      <c r="G843" s="46">
        <f t="shared" si="91"/>
        <v>9</v>
      </c>
      <c r="H843" s="46">
        <f t="shared" si="91"/>
        <v>20</v>
      </c>
    </row>
    <row r="844" spans="1:8" ht="45">
      <c r="A844" s="40" t="s">
        <v>21</v>
      </c>
      <c r="B844" s="37" t="s">
        <v>38</v>
      </c>
      <c r="C844" s="37" t="s">
        <v>74</v>
      </c>
      <c r="D844" s="37" t="s">
        <v>74</v>
      </c>
      <c r="E844" s="37" t="s">
        <v>330</v>
      </c>
      <c r="F844" s="37" t="s">
        <v>20</v>
      </c>
      <c r="G844" s="46">
        <f t="shared" si="91"/>
        <v>9</v>
      </c>
      <c r="H844" s="46">
        <f t="shared" si="91"/>
        <v>20</v>
      </c>
    </row>
    <row r="845" spans="1:8" ht="15">
      <c r="A845" s="40" t="s">
        <v>92</v>
      </c>
      <c r="B845" s="37" t="s">
        <v>38</v>
      </c>
      <c r="C845" s="37" t="s">
        <v>74</v>
      </c>
      <c r="D845" s="37" t="s">
        <v>74</v>
      </c>
      <c r="E845" s="37" t="s">
        <v>330</v>
      </c>
      <c r="F845" s="37" t="s">
        <v>77</v>
      </c>
      <c r="G845" s="46">
        <v>9</v>
      </c>
      <c r="H845" s="46">
        <v>20</v>
      </c>
    </row>
    <row r="846" spans="1:8" ht="15">
      <c r="A846" s="36" t="s">
        <v>34</v>
      </c>
      <c r="B846" s="37" t="s">
        <v>38</v>
      </c>
      <c r="C846" s="37" t="s">
        <v>74</v>
      </c>
      <c r="D846" s="37" t="s">
        <v>72</v>
      </c>
      <c r="E846" s="37"/>
      <c r="F846" s="37"/>
      <c r="G846" s="39">
        <f aca="true" t="shared" si="92" ref="G846:H848">G847</f>
        <v>275</v>
      </c>
      <c r="H846" s="39">
        <f t="shared" si="92"/>
        <v>275</v>
      </c>
    </row>
    <row r="847" spans="1:8" ht="62.25">
      <c r="A847" s="63" t="s">
        <v>636</v>
      </c>
      <c r="B847" s="37" t="s">
        <v>38</v>
      </c>
      <c r="C847" s="37" t="s">
        <v>74</v>
      </c>
      <c r="D847" s="37" t="s">
        <v>72</v>
      </c>
      <c r="E847" s="37" t="s">
        <v>224</v>
      </c>
      <c r="F847" s="37"/>
      <c r="G847" s="39">
        <f t="shared" si="92"/>
        <v>275</v>
      </c>
      <c r="H847" s="39">
        <f t="shared" si="92"/>
        <v>275</v>
      </c>
    </row>
    <row r="848" spans="1:8" ht="30">
      <c r="A848" s="41" t="s">
        <v>249</v>
      </c>
      <c r="B848" s="37" t="s">
        <v>38</v>
      </c>
      <c r="C848" s="37" t="s">
        <v>74</v>
      </c>
      <c r="D848" s="37" t="s">
        <v>72</v>
      </c>
      <c r="E848" s="45" t="s">
        <v>226</v>
      </c>
      <c r="F848" s="37"/>
      <c r="G848" s="39">
        <f t="shared" si="92"/>
        <v>275</v>
      </c>
      <c r="H848" s="39">
        <f t="shared" si="92"/>
        <v>275</v>
      </c>
    </row>
    <row r="849" spans="1:8" ht="75">
      <c r="A849" s="15" t="s">
        <v>644</v>
      </c>
      <c r="B849" s="37" t="s">
        <v>38</v>
      </c>
      <c r="C849" s="37" t="s">
        <v>74</v>
      </c>
      <c r="D849" s="37" t="s">
        <v>72</v>
      </c>
      <c r="E849" s="10" t="s">
        <v>643</v>
      </c>
      <c r="F849" s="37"/>
      <c r="G849" s="39">
        <f aca="true" t="shared" si="93" ref="G849:H851">G850</f>
        <v>275</v>
      </c>
      <c r="H849" s="39">
        <f t="shared" si="93"/>
        <v>275</v>
      </c>
    </row>
    <row r="850" spans="1:8" ht="45">
      <c r="A850" s="40" t="s">
        <v>197</v>
      </c>
      <c r="B850" s="37" t="s">
        <v>38</v>
      </c>
      <c r="C850" s="37" t="s">
        <v>74</v>
      </c>
      <c r="D850" s="37" t="s">
        <v>72</v>
      </c>
      <c r="E850" s="10" t="s">
        <v>645</v>
      </c>
      <c r="F850" s="37"/>
      <c r="G850" s="39">
        <f t="shared" si="93"/>
        <v>275</v>
      </c>
      <c r="H850" s="39">
        <f t="shared" si="93"/>
        <v>275</v>
      </c>
    </row>
    <row r="851" spans="1:8" ht="30">
      <c r="A851" s="12" t="s">
        <v>5</v>
      </c>
      <c r="B851" s="37" t="s">
        <v>38</v>
      </c>
      <c r="C851" s="37" t="s">
        <v>74</v>
      </c>
      <c r="D851" s="37" t="s">
        <v>72</v>
      </c>
      <c r="E851" s="10" t="s">
        <v>645</v>
      </c>
      <c r="F851" s="37" t="s">
        <v>3</v>
      </c>
      <c r="G851" s="39">
        <f t="shared" si="93"/>
        <v>275</v>
      </c>
      <c r="H851" s="39">
        <f t="shared" si="93"/>
        <v>275</v>
      </c>
    </row>
    <row r="852" spans="1:8" ht="45">
      <c r="A852" s="12" t="s">
        <v>6</v>
      </c>
      <c r="B852" s="37" t="s">
        <v>38</v>
      </c>
      <c r="C852" s="37" t="s">
        <v>74</v>
      </c>
      <c r="D852" s="37" t="s">
        <v>72</v>
      </c>
      <c r="E852" s="10" t="s">
        <v>645</v>
      </c>
      <c r="F852" s="37" t="s">
        <v>4</v>
      </c>
      <c r="G852" s="39">
        <v>275</v>
      </c>
      <c r="H852" s="39">
        <v>275</v>
      </c>
    </row>
    <row r="853" spans="1:8" ht="15">
      <c r="A853" s="36" t="s">
        <v>30</v>
      </c>
      <c r="B853" s="37" t="s">
        <v>38</v>
      </c>
      <c r="C853" s="37" t="s">
        <v>75</v>
      </c>
      <c r="D853" s="37"/>
      <c r="E853" s="37"/>
      <c r="F853" s="37"/>
      <c r="G853" s="39">
        <f>G854+G911</f>
        <v>105478</v>
      </c>
      <c r="H853" s="39">
        <f>H854+H911</f>
        <v>106608</v>
      </c>
    </row>
    <row r="854" spans="1:8" ht="15">
      <c r="A854" s="36" t="s">
        <v>39</v>
      </c>
      <c r="B854" s="37" t="s">
        <v>38</v>
      </c>
      <c r="C854" s="37" t="s">
        <v>75</v>
      </c>
      <c r="D854" s="37" t="s">
        <v>51</v>
      </c>
      <c r="E854" s="37"/>
      <c r="F854" s="37"/>
      <c r="G854" s="39">
        <f>G855+G881+G900+G906</f>
        <v>96565</v>
      </c>
      <c r="H854" s="39">
        <f>H855+H881+H900+H906</f>
        <v>97695</v>
      </c>
    </row>
    <row r="855" spans="1:8" ht="62.25">
      <c r="A855" s="63" t="s">
        <v>458</v>
      </c>
      <c r="B855" s="37" t="s">
        <v>38</v>
      </c>
      <c r="C855" s="37" t="s">
        <v>75</v>
      </c>
      <c r="D855" s="37" t="s">
        <v>51</v>
      </c>
      <c r="E855" s="37" t="s">
        <v>122</v>
      </c>
      <c r="F855" s="46"/>
      <c r="G855" s="46">
        <f>G856+G865</f>
        <v>95575</v>
      </c>
      <c r="H855" s="46">
        <f>H856+H865</f>
        <v>96370</v>
      </c>
    </row>
    <row r="856" spans="1:8" ht="30">
      <c r="A856" s="41" t="s">
        <v>465</v>
      </c>
      <c r="B856" s="37" t="s">
        <v>38</v>
      </c>
      <c r="C856" s="37" t="s">
        <v>75</v>
      </c>
      <c r="D856" s="37" t="s">
        <v>51</v>
      </c>
      <c r="E856" s="37" t="s">
        <v>123</v>
      </c>
      <c r="F856" s="37"/>
      <c r="G856" s="46">
        <f>G857+G861</f>
        <v>74050</v>
      </c>
      <c r="H856" s="46">
        <f>H857+H861</f>
        <v>73500</v>
      </c>
    </row>
    <row r="857" spans="1:8" ht="45">
      <c r="A857" s="36" t="s">
        <v>463</v>
      </c>
      <c r="B857" s="37" t="s">
        <v>38</v>
      </c>
      <c r="C857" s="37" t="s">
        <v>75</v>
      </c>
      <c r="D857" s="37" t="s">
        <v>51</v>
      </c>
      <c r="E857" s="37" t="s">
        <v>109</v>
      </c>
      <c r="F857" s="37"/>
      <c r="G857" s="46">
        <f aca="true" t="shared" si="94" ref="G857:H859">G858</f>
        <v>4050</v>
      </c>
      <c r="H857" s="46">
        <f t="shared" si="94"/>
        <v>3200</v>
      </c>
    </row>
    <row r="858" spans="1:8" ht="30">
      <c r="A858" s="36" t="s">
        <v>466</v>
      </c>
      <c r="B858" s="37" t="s">
        <v>38</v>
      </c>
      <c r="C858" s="37" t="s">
        <v>75</v>
      </c>
      <c r="D858" s="37" t="s">
        <v>51</v>
      </c>
      <c r="E858" s="37" t="s">
        <v>195</v>
      </c>
      <c r="F858" s="37"/>
      <c r="G858" s="46">
        <f t="shared" si="94"/>
        <v>4050</v>
      </c>
      <c r="H858" s="46">
        <f t="shared" si="94"/>
        <v>3200</v>
      </c>
    </row>
    <row r="859" spans="1:8" ht="30">
      <c r="A859" s="40" t="s">
        <v>5</v>
      </c>
      <c r="B859" s="37" t="s">
        <v>38</v>
      </c>
      <c r="C859" s="37" t="s">
        <v>75</v>
      </c>
      <c r="D859" s="37" t="s">
        <v>51</v>
      </c>
      <c r="E859" s="37" t="s">
        <v>195</v>
      </c>
      <c r="F859" s="37" t="s">
        <v>3</v>
      </c>
      <c r="G859" s="46">
        <f t="shared" si="94"/>
        <v>4050</v>
      </c>
      <c r="H859" s="46">
        <f t="shared" si="94"/>
        <v>3200</v>
      </c>
    </row>
    <row r="860" spans="1:8" ht="45">
      <c r="A860" s="40" t="s">
        <v>6</v>
      </c>
      <c r="B860" s="37" t="s">
        <v>38</v>
      </c>
      <c r="C860" s="37" t="s">
        <v>75</v>
      </c>
      <c r="D860" s="37" t="s">
        <v>51</v>
      </c>
      <c r="E860" s="37" t="s">
        <v>195</v>
      </c>
      <c r="F860" s="37" t="s">
        <v>4</v>
      </c>
      <c r="G860" s="46">
        <v>4050</v>
      </c>
      <c r="H860" s="46">
        <v>3200</v>
      </c>
    </row>
    <row r="861" spans="1:8" ht="45">
      <c r="A861" s="36" t="s">
        <v>467</v>
      </c>
      <c r="B861" s="37" t="s">
        <v>38</v>
      </c>
      <c r="C861" s="37" t="s">
        <v>75</v>
      </c>
      <c r="D861" s="37" t="s">
        <v>51</v>
      </c>
      <c r="E861" s="37" t="s">
        <v>124</v>
      </c>
      <c r="F861" s="37"/>
      <c r="G861" s="46">
        <f aca="true" t="shared" si="95" ref="G861:H863">G862</f>
        <v>70000</v>
      </c>
      <c r="H861" s="46">
        <f t="shared" si="95"/>
        <v>70300</v>
      </c>
    </row>
    <row r="862" spans="1:8" ht="30">
      <c r="A862" s="9" t="s">
        <v>428</v>
      </c>
      <c r="B862" s="37" t="s">
        <v>38</v>
      </c>
      <c r="C862" s="37" t="s">
        <v>75</v>
      </c>
      <c r="D862" s="37" t="s">
        <v>51</v>
      </c>
      <c r="E862" s="37" t="s">
        <v>464</v>
      </c>
      <c r="F862" s="37"/>
      <c r="G862" s="46">
        <f t="shared" si="95"/>
        <v>70000</v>
      </c>
      <c r="H862" s="46">
        <f t="shared" si="95"/>
        <v>70300</v>
      </c>
    </row>
    <row r="863" spans="1:8" ht="45">
      <c r="A863" s="40" t="s">
        <v>21</v>
      </c>
      <c r="B863" s="37" t="s">
        <v>38</v>
      </c>
      <c r="C863" s="37" t="s">
        <v>75</v>
      </c>
      <c r="D863" s="37" t="s">
        <v>51</v>
      </c>
      <c r="E863" s="37" t="s">
        <v>464</v>
      </c>
      <c r="F863" s="37" t="s">
        <v>20</v>
      </c>
      <c r="G863" s="46">
        <f t="shared" si="95"/>
        <v>70000</v>
      </c>
      <c r="H863" s="46">
        <f t="shared" si="95"/>
        <v>70300</v>
      </c>
    </row>
    <row r="864" spans="1:8" ht="15">
      <c r="A864" s="40" t="s">
        <v>92</v>
      </c>
      <c r="B864" s="37" t="s">
        <v>38</v>
      </c>
      <c r="C864" s="37" t="s">
        <v>75</v>
      </c>
      <c r="D864" s="37" t="s">
        <v>51</v>
      </c>
      <c r="E864" s="37" t="s">
        <v>464</v>
      </c>
      <c r="F864" s="37" t="s">
        <v>77</v>
      </c>
      <c r="G864" s="46">
        <v>70000</v>
      </c>
      <c r="H864" s="46">
        <v>70300</v>
      </c>
    </row>
    <row r="865" spans="1:8" ht="30">
      <c r="A865" s="41" t="s">
        <v>114</v>
      </c>
      <c r="B865" s="37" t="s">
        <v>38</v>
      </c>
      <c r="C865" s="37" t="s">
        <v>75</v>
      </c>
      <c r="D865" s="37" t="s">
        <v>51</v>
      </c>
      <c r="E865" s="37" t="s">
        <v>129</v>
      </c>
      <c r="F865" s="37"/>
      <c r="G865" s="46">
        <f>G870+G866+G874</f>
        <v>21525</v>
      </c>
      <c r="H865" s="46">
        <f>H870+H866+H874</f>
        <v>22870</v>
      </c>
    </row>
    <row r="866" spans="1:8" ht="60">
      <c r="A866" s="36" t="s">
        <v>128</v>
      </c>
      <c r="B866" s="37" t="s">
        <v>38</v>
      </c>
      <c r="C866" s="37" t="s">
        <v>75</v>
      </c>
      <c r="D866" s="37" t="s">
        <v>51</v>
      </c>
      <c r="E866" s="37" t="s">
        <v>354</v>
      </c>
      <c r="F866" s="37"/>
      <c r="G866" s="46">
        <f aca="true" t="shared" si="96" ref="G866:H868">G867</f>
        <v>350</v>
      </c>
      <c r="H866" s="46">
        <f t="shared" si="96"/>
        <v>350</v>
      </c>
    </row>
    <row r="867" spans="1:8" ht="15">
      <c r="A867" s="36" t="s">
        <v>337</v>
      </c>
      <c r="B867" s="37" t="s">
        <v>38</v>
      </c>
      <c r="C867" s="37" t="s">
        <v>75</v>
      </c>
      <c r="D867" s="37" t="s">
        <v>51</v>
      </c>
      <c r="E867" s="37" t="s">
        <v>338</v>
      </c>
      <c r="F867" s="37"/>
      <c r="G867" s="46">
        <f t="shared" si="96"/>
        <v>350</v>
      </c>
      <c r="H867" s="46">
        <f t="shared" si="96"/>
        <v>350</v>
      </c>
    </row>
    <row r="868" spans="1:8" ht="45">
      <c r="A868" s="40" t="s">
        <v>21</v>
      </c>
      <c r="B868" s="37" t="s">
        <v>38</v>
      </c>
      <c r="C868" s="37" t="s">
        <v>75</v>
      </c>
      <c r="D868" s="37" t="s">
        <v>51</v>
      </c>
      <c r="E868" s="37" t="s">
        <v>338</v>
      </c>
      <c r="F868" s="37" t="s">
        <v>20</v>
      </c>
      <c r="G868" s="46">
        <f t="shared" si="96"/>
        <v>350</v>
      </c>
      <c r="H868" s="46">
        <f t="shared" si="96"/>
        <v>350</v>
      </c>
    </row>
    <row r="869" spans="1:8" ht="15">
      <c r="A869" s="40" t="s">
        <v>92</v>
      </c>
      <c r="B869" s="37" t="s">
        <v>38</v>
      </c>
      <c r="C869" s="37" t="s">
        <v>75</v>
      </c>
      <c r="D869" s="37" t="s">
        <v>51</v>
      </c>
      <c r="E869" s="37" t="s">
        <v>338</v>
      </c>
      <c r="F869" s="37" t="s">
        <v>77</v>
      </c>
      <c r="G869" s="46">
        <v>350</v>
      </c>
      <c r="H869" s="46">
        <v>350</v>
      </c>
    </row>
    <row r="870" spans="1:8" ht="30">
      <c r="A870" s="36" t="s">
        <v>468</v>
      </c>
      <c r="B870" s="37" t="s">
        <v>38</v>
      </c>
      <c r="C870" s="37" t="s">
        <v>75</v>
      </c>
      <c r="D870" s="37" t="s">
        <v>51</v>
      </c>
      <c r="E870" s="37" t="s">
        <v>130</v>
      </c>
      <c r="F870" s="37"/>
      <c r="G870" s="46">
        <f aca="true" t="shared" si="97" ref="G870:H872">G871</f>
        <v>21175</v>
      </c>
      <c r="H870" s="46">
        <f t="shared" si="97"/>
        <v>22020</v>
      </c>
    </row>
    <row r="871" spans="1:8" ht="30">
      <c r="A871" s="9" t="s">
        <v>428</v>
      </c>
      <c r="B871" s="37" t="s">
        <v>38</v>
      </c>
      <c r="C871" s="37" t="s">
        <v>75</v>
      </c>
      <c r="D871" s="37" t="s">
        <v>51</v>
      </c>
      <c r="E871" s="37" t="s">
        <v>469</v>
      </c>
      <c r="F871" s="37"/>
      <c r="G871" s="46">
        <f t="shared" si="97"/>
        <v>21175</v>
      </c>
      <c r="H871" s="46">
        <f t="shared" si="97"/>
        <v>22020</v>
      </c>
    </row>
    <row r="872" spans="1:8" ht="45">
      <c r="A872" s="40" t="s">
        <v>21</v>
      </c>
      <c r="B872" s="37" t="s">
        <v>38</v>
      </c>
      <c r="C872" s="37" t="s">
        <v>75</v>
      </c>
      <c r="D872" s="37" t="s">
        <v>51</v>
      </c>
      <c r="E872" s="37" t="s">
        <v>469</v>
      </c>
      <c r="F872" s="37" t="s">
        <v>20</v>
      </c>
      <c r="G872" s="46">
        <f t="shared" si="97"/>
        <v>21175</v>
      </c>
      <c r="H872" s="46">
        <f t="shared" si="97"/>
        <v>22020</v>
      </c>
    </row>
    <row r="873" spans="1:8" ht="15">
      <c r="A873" s="40" t="s">
        <v>92</v>
      </c>
      <c r="B873" s="37" t="s">
        <v>38</v>
      </c>
      <c r="C873" s="37" t="s">
        <v>75</v>
      </c>
      <c r="D873" s="37" t="s">
        <v>51</v>
      </c>
      <c r="E873" s="37" t="s">
        <v>469</v>
      </c>
      <c r="F873" s="37" t="s">
        <v>77</v>
      </c>
      <c r="G873" s="46">
        <v>21175</v>
      </c>
      <c r="H873" s="46">
        <v>22020</v>
      </c>
    </row>
    <row r="874" spans="1:8" ht="75">
      <c r="A874" s="40" t="s">
        <v>471</v>
      </c>
      <c r="B874" s="37" t="s">
        <v>38</v>
      </c>
      <c r="C874" s="37" t="s">
        <v>75</v>
      </c>
      <c r="D874" s="37" t="s">
        <v>51</v>
      </c>
      <c r="E874" s="37" t="s">
        <v>470</v>
      </c>
      <c r="F874" s="37"/>
      <c r="G874" s="46">
        <f>G875+G878</f>
        <v>0</v>
      </c>
      <c r="H874" s="46">
        <f>H875+H878</f>
        <v>500</v>
      </c>
    </row>
    <row r="875" spans="1:8" ht="30">
      <c r="A875" s="40" t="s">
        <v>474</v>
      </c>
      <c r="B875" s="37" t="s">
        <v>38</v>
      </c>
      <c r="C875" s="37" t="s">
        <v>75</v>
      </c>
      <c r="D875" s="37" t="s">
        <v>51</v>
      </c>
      <c r="E875" s="37" t="s">
        <v>472</v>
      </c>
      <c r="F875" s="37"/>
      <c r="G875" s="46">
        <f>G876</f>
        <v>0</v>
      </c>
      <c r="H875" s="46">
        <f>H876</f>
        <v>300</v>
      </c>
    </row>
    <row r="876" spans="1:8" ht="45">
      <c r="A876" s="40" t="s">
        <v>21</v>
      </c>
      <c r="B876" s="37" t="s">
        <v>38</v>
      </c>
      <c r="C876" s="37" t="s">
        <v>75</v>
      </c>
      <c r="D876" s="37" t="s">
        <v>51</v>
      </c>
      <c r="E876" s="37" t="s">
        <v>472</v>
      </c>
      <c r="F876" s="37" t="s">
        <v>20</v>
      </c>
      <c r="G876" s="46">
        <f>G877</f>
        <v>0</v>
      </c>
      <c r="H876" s="46">
        <f>H877</f>
        <v>300</v>
      </c>
    </row>
    <row r="877" spans="1:8" ht="15">
      <c r="A877" s="40" t="s">
        <v>92</v>
      </c>
      <c r="B877" s="37" t="s">
        <v>38</v>
      </c>
      <c r="C877" s="37" t="s">
        <v>75</v>
      </c>
      <c r="D877" s="37" t="s">
        <v>51</v>
      </c>
      <c r="E877" s="37" t="s">
        <v>472</v>
      </c>
      <c r="F877" s="37" t="s">
        <v>77</v>
      </c>
      <c r="G877" s="46">
        <v>0</v>
      </c>
      <c r="H877" s="46">
        <f>(100+200)</f>
        <v>300</v>
      </c>
    </row>
    <row r="878" spans="1:8" ht="75">
      <c r="A878" s="40" t="s">
        <v>475</v>
      </c>
      <c r="B878" s="37" t="s">
        <v>38</v>
      </c>
      <c r="C878" s="37" t="s">
        <v>75</v>
      </c>
      <c r="D878" s="37" t="s">
        <v>51</v>
      </c>
      <c r="E878" s="37" t="s">
        <v>473</v>
      </c>
      <c r="F878" s="37"/>
      <c r="G878" s="46">
        <f>G879</f>
        <v>0</v>
      </c>
      <c r="H878" s="46">
        <f>H879</f>
        <v>200</v>
      </c>
    </row>
    <row r="879" spans="1:8" ht="45">
      <c r="A879" s="40" t="s">
        <v>21</v>
      </c>
      <c r="B879" s="37" t="s">
        <v>38</v>
      </c>
      <c r="C879" s="37" t="s">
        <v>75</v>
      </c>
      <c r="D879" s="37" t="s">
        <v>51</v>
      </c>
      <c r="E879" s="37" t="s">
        <v>473</v>
      </c>
      <c r="F879" s="37" t="s">
        <v>20</v>
      </c>
      <c r="G879" s="46">
        <f>G880</f>
        <v>0</v>
      </c>
      <c r="H879" s="46">
        <f>H880</f>
        <v>200</v>
      </c>
    </row>
    <row r="880" spans="1:8" ht="15">
      <c r="A880" s="40" t="s">
        <v>92</v>
      </c>
      <c r="B880" s="37" t="s">
        <v>38</v>
      </c>
      <c r="C880" s="37" t="s">
        <v>75</v>
      </c>
      <c r="D880" s="37" t="s">
        <v>51</v>
      </c>
      <c r="E880" s="37" t="s">
        <v>473</v>
      </c>
      <c r="F880" s="37" t="s">
        <v>77</v>
      </c>
      <c r="G880" s="46">
        <v>0</v>
      </c>
      <c r="H880" s="46">
        <v>200</v>
      </c>
    </row>
    <row r="881" spans="1:8" ht="62.25">
      <c r="A881" s="20" t="s">
        <v>521</v>
      </c>
      <c r="B881" s="37" t="s">
        <v>38</v>
      </c>
      <c r="C881" s="37" t="s">
        <v>75</v>
      </c>
      <c r="D881" s="37" t="s">
        <v>51</v>
      </c>
      <c r="E881" s="37" t="s">
        <v>205</v>
      </c>
      <c r="F881" s="37"/>
      <c r="G881" s="46">
        <f>G895+G887+G882</f>
        <v>140</v>
      </c>
      <c r="H881" s="46">
        <f>H895+H887+H882</f>
        <v>475</v>
      </c>
    </row>
    <row r="882" spans="1:8" ht="45">
      <c r="A882" s="36" t="s">
        <v>296</v>
      </c>
      <c r="B882" s="37" t="s">
        <v>38</v>
      </c>
      <c r="C882" s="37" t="s">
        <v>75</v>
      </c>
      <c r="D882" s="37" t="s">
        <v>51</v>
      </c>
      <c r="E882" s="37" t="s">
        <v>206</v>
      </c>
      <c r="F882" s="37"/>
      <c r="G882" s="46">
        <f aca="true" t="shared" si="98" ref="G882:H885">G883</f>
        <v>0</v>
      </c>
      <c r="H882" s="46">
        <f t="shared" si="98"/>
        <v>300</v>
      </c>
    </row>
    <row r="883" spans="1:8" ht="75">
      <c r="A883" s="13" t="s">
        <v>522</v>
      </c>
      <c r="B883" s="37" t="s">
        <v>38</v>
      </c>
      <c r="C883" s="37" t="s">
        <v>75</v>
      </c>
      <c r="D883" s="37" t="s">
        <v>51</v>
      </c>
      <c r="E883" s="37" t="s">
        <v>207</v>
      </c>
      <c r="F883" s="37"/>
      <c r="G883" s="46">
        <f t="shared" si="98"/>
        <v>0</v>
      </c>
      <c r="H883" s="46">
        <f t="shared" si="98"/>
        <v>300</v>
      </c>
    </row>
    <row r="884" spans="1:8" ht="75">
      <c r="A884" s="36" t="s">
        <v>297</v>
      </c>
      <c r="B884" s="37" t="s">
        <v>38</v>
      </c>
      <c r="C884" s="37" t="s">
        <v>75</v>
      </c>
      <c r="D884" s="37" t="s">
        <v>51</v>
      </c>
      <c r="E884" s="37" t="s">
        <v>208</v>
      </c>
      <c r="F884" s="37"/>
      <c r="G884" s="46">
        <f t="shared" si="98"/>
        <v>0</v>
      </c>
      <c r="H884" s="46">
        <f t="shared" si="98"/>
        <v>300</v>
      </c>
    </row>
    <row r="885" spans="1:8" ht="45">
      <c r="A885" s="40" t="s">
        <v>21</v>
      </c>
      <c r="B885" s="37" t="s">
        <v>38</v>
      </c>
      <c r="C885" s="37" t="s">
        <v>75</v>
      </c>
      <c r="D885" s="37" t="s">
        <v>51</v>
      </c>
      <c r="E885" s="37" t="s">
        <v>208</v>
      </c>
      <c r="F885" s="37" t="s">
        <v>20</v>
      </c>
      <c r="G885" s="46">
        <f t="shared" si="98"/>
        <v>0</v>
      </c>
      <c r="H885" s="46">
        <f t="shared" si="98"/>
        <v>300</v>
      </c>
    </row>
    <row r="886" spans="1:8" ht="15">
      <c r="A886" s="40" t="s">
        <v>92</v>
      </c>
      <c r="B886" s="37" t="s">
        <v>38</v>
      </c>
      <c r="C886" s="37" t="s">
        <v>75</v>
      </c>
      <c r="D886" s="37" t="s">
        <v>51</v>
      </c>
      <c r="E886" s="37" t="s">
        <v>208</v>
      </c>
      <c r="F886" s="37" t="s">
        <v>77</v>
      </c>
      <c r="G886" s="46">
        <v>0</v>
      </c>
      <c r="H886" s="46">
        <v>300</v>
      </c>
    </row>
    <row r="887" spans="1:8" ht="45">
      <c r="A887" s="36" t="s">
        <v>318</v>
      </c>
      <c r="B887" s="37" t="s">
        <v>38</v>
      </c>
      <c r="C887" s="37" t="s">
        <v>75</v>
      </c>
      <c r="D887" s="37" t="s">
        <v>51</v>
      </c>
      <c r="E887" s="37" t="s">
        <v>141</v>
      </c>
      <c r="F887" s="37"/>
      <c r="G887" s="39">
        <f>G888</f>
        <v>125</v>
      </c>
      <c r="H887" s="39">
        <f>H888</f>
        <v>140</v>
      </c>
    </row>
    <row r="888" spans="1:8" ht="30">
      <c r="A888" s="13" t="s">
        <v>371</v>
      </c>
      <c r="B888" s="37" t="s">
        <v>38</v>
      </c>
      <c r="C888" s="37" t="s">
        <v>75</v>
      </c>
      <c r="D888" s="37" t="s">
        <v>51</v>
      </c>
      <c r="E888" s="37" t="s">
        <v>142</v>
      </c>
      <c r="F888" s="37"/>
      <c r="G888" s="39">
        <f>G889+G892</f>
        <v>125</v>
      </c>
      <c r="H888" s="39">
        <f>H889+H892</f>
        <v>140</v>
      </c>
    </row>
    <row r="889" spans="1:8" ht="30">
      <c r="A889" s="41" t="s">
        <v>320</v>
      </c>
      <c r="B889" s="37" t="s">
        <v>38</v>
      </c>
      <c r="C889" s="37" t="s">
        <v>75</v>
      </c>
      <c r="D889" s="37" t="s">
        <v>51</v>
      </c>
      <c r="E889" s="37" t="s">
        <v>319</v>
      </c>
      <c r="F889" s="37"/>
      <c r="G889" s="39">
        <f>G890</f>
        <v>105</v>
      </c>
      <c r="H889" s="39">
        <f>H890</f>
        <v>120</v>
      </c>
    </row>
    <row r="890" spans="1:8" ht="45">
      <c r="A890" s="40" t="s">
        <v>21</v>
      </c>
      <c r="B890" s="37" t="s">
        <v>38</v>
      </c>
      <c r="C890" s="37" t="s">
        <v>75</v>
      </c>
      <c r="D890" s="37" t="s">
        <v>51</v>
      </c>
      <c r="E890" s="37" t="s">
        <v>319</v>
      </c>
      <c r="F890" s="37" t="s">
        <v>20</v>
      </c>
      <c r="G890" s="39">
        <f>G891</f>
        <v>105</v>
      </c>
      <c r="H890" s="39">
        <f>H891</f>
        <v>120</v>
      </c>
    </row>
    <row r="891" spans="1:8" ht="15">
      <c r="A891" s="40" t="s">
        <v>92</v>
      </c>
      <c r="B891" s="37" t="s">
        <v>38</v>
      </c>
      <c r="C891" s="37" t="s">
        <v>75</v>
      </c>
      <c r="D891" s="37" t="s">
        <v>51</v>
      </c>
      <c r="E891" s="37" t="s">
        <v>319</v>
      </c>
      <c r="F891" s="37" t="s">
        <v>77</v>
      </c>
      <c r="G891" s="39">
        <v>105</v>
      </c>
      <c r="H891" s="39">
        <v>120</v>
      </c>
    </row>
    <row r="892" spans="1:8" ht="45">
      <c r="A892" s="41" t="s">
        <v>322</v>
      </c>
      <c r="B892" s="37" t="s">
        <v>38</v>
      </c>
      <c r="C892" s="37" t="s">
        <v>75</v>
      </c>
      <c r="D892" s="37" t="s">
        <v>51</v>
      </c>
      <c r="E892" s="37" t="s">
        <v>321</v>
      </c>
      <c r="F892" s="37"/>
      <c r="G892" s="39">
        <f>G893</f>
        <v>20</v>
      </c>
      <c r="H892" s="39">
        <f>H893</f>
        <v>20</v>
      </c>
    </row>
    <row r="893" spans="1:8" ht="45">
      <c r="A893" s="40" t="s">
        <v>21</v>
      </c>
      <c r="B893" s="37" t="s">
        <v>38</v>
      </c>
      <c r="C893" s="37" t="s">
        <v>75</v>
      </c>
      <c r="D893" s="37" t="s">
        <v>51</v>
      </c>
      <c r="E893" s="37" t="s">
        <v>321</v>
      </c>
      <c r="F893" s="37" t="s">
        <v>20</v>
      </c>
      <c r="G893" s="39">
        <f>G894</f>
        <v>20</v>
      </c>
      <c r="H893" s="39">
        <f>H894</f>
        <v>20</v>
      </c>
    </row>
    <row r="894" spans="1:8" ht="15">
      <c r="A894" s="40" t="s">
        <v>92</v>
      </c>
      <c r="B894" s="37" t="s">
        <v>38</v>
      </c>
      <c r="C894" s="37" t="s">
        <v>75</v>
      </c>
      <c r="D894" s="37" t="s">
        <v>51</v>
      </c>
      <c r="E894" s="37" t="s">
        <v>321</v>
      </c>
      <c r="F894" s="37" t="s">
        <v>77</v>
      </c>
      <c r="G894" s="39">
        <v>20</v>
      </c>
      <c r="H894" s="39">
        <v>20</v>
      </c>
    </row>
    <row r="895" spans="1:8" ht="45">
      <c r="A895" s="36" t="s">
        <v>328</v>
      </c>
      <c r="B895" s="37" t="s">
        <v>38</v>
      </c>
      <c r="C895" s="37" t="s">
        <v>75</v>
      </c>
      <c r="D895" s="37" t="s">
        <v>51</v>
      </c>
      <c r="E895" s="37" t="s">
        <v>327</v>
      </c>
      <c r="F895" s="37"/>
      <c r="G895" s="46">
        <f aca="true" t="shared" si="99" ref="G895:H898">G896</f>
        <v>15</v>
      </c>
      <c r="H895" s="46">
        <f t="shared" si="99"/>
        <v>35</v>
      </c>
    </row>
    <row r="896" spans="1:8" ht="60">
      <c r="A896" s="13" t="s">
        <v>532</v>
      </c>
      <c r="B896" s="37" t="s">
        <v>38</v>
      </c>
      <c r="C896" s="37" t="s">
        <v>75</v>
      </c>
      <c r="D896" s="37" t="s">
        <v>51</v>
      </c>
      <c r="E896" s="37" t="s">
        <v>329</v>
      </c>
      <c r="F896" s="37"/>
      <c r="G896" s="46">
        <f t="shared" si="99"/>
        <v>15</v>
      </c>
      <c r="H896" s="46">
        <f t="shared" si="99"/>
        <v>35</v>
      </c>
    </row>
    <row r="897" spans="1:8" ht="45">
      <c r="A897" s="41" t="s">
        <v>331</v>
      </c>
      <c r="B897" s="37" t="s">
        <v>38</v>
      </c>
      <c r="C897" s="37" t="s">
        <v>75</v>
      </c>
      <c r="D897" s="37" t="s">
        <v>51</v>
      </c>
      <c r="E897" s="37" t="s">
        <v>330</v>
      </c>
      <c r="F897" s="37"/>
      <c r="G897" s="46">
        <f t="shared" si="99"/>
        <v>15</v>
      </c>
      <c r="H897" s="46">
        <f t="shared" si="99"/>
        <v>35</v>
      </c>
    </row>
    <row r="898" spans="1:8" ht="45">
      <c r="A898" s="40" t="s">
        <v>21</v>
      </c>
      <c r="B898" s="37" t="s">
        <v>38</v>
      </c>
      <c r="C898" s="37" t="s">
        <v>75</v>
      </c>
      <c r="D898" s="37" t="s">
        <v>51</v>
      </c>
      <c r="E898" s="37" t="s">
        <v>330</v>
      </c>
      <c r="F898" s="37" t="s">
        <v>20</v>
      </c>
      <c r="G898" s="46">
        <f t="shared" si="99"/>
        <v>15</v>
      </c>
      <c r="H898" s="46">
        <f t="shared" si="99"/>
        <v>35</v>
      </c>
    </row>
    <row r="899" spans="1:8" ht="15">
      <c r="A899" s="40" t="s">
        <v>92</v>
      </c>
      <c r="B899" s="37" t="s">
        <v>38</v>
      </c>
      <c r="C899" s="37" t="s">
        <v>75</v>
      </c>
      <c r="D899" s="37" t="s">
        <v>51</v>
      </c>
      <c r="E899" s="37" t="s">
        <v>330</v>
      </c>
      <c r="F899" s="37" t="s">
        <v>77</v>
      </c>
      <c r="G899" s="46">
        <v>15</v>
      </c>
      <c r="H899" s="46">
        <v>35</v>
      </c>
    </row>
    <row r="900" spans="1:8" ht="62.25">
      <c r="A900" s="63" t="s">
        <v>636</v>
      </c>
      <c r="B900" s="37" t="s">
        <v>38</v>
      </c>
      <c r="C900" s="37" t="s">
        <v>75</v>
      </c>
      <c r="D900" s="37" t="s">
        <v>51</v>
      </c>
      <c r="E900" s="37" t="s">
        <v>224</v>
      </c>
      <c r="F900" s="37"/>
      <c r="G900" s="46">
        <f aca="true" t="shared" si="100" ref="G900:H904">G901</f>
        <v>550</v>
      </c>
      <c r="H900" s="46">
        <f t="shared" si="100"/>
        <v>550</v>
      </c>
    </row>
    <row r="901" spans="1:8" ht="15">
      <c r="A901" s="36" t="s">
        <v>132</v>
      </c>
      <c r="B901" s="37" t="s">
        <v>38</v>
      </c>
      <c r="C901" s="37" t="s">
        <v>75</v>
      </c>
      <c r="D901" s="37" t="s">
        <v>51</v>
      </c>
      <c r="E901" s="45" t="s">
        <v>225</v>
      </c>
      <c r="F901" s="37"/>
      <c r="G901" s="46">
        <f t="shared" si="100"/>
        <v>550</v>
      </c>
      <c r="H901" s="46">
        <f t="shared" si="100"/>
        <v>550</v>
      </c>
    </row>
    <row r="902" spans="1:8" ht="60">
      <c r="A902" s="15" t="s">
        <v>638</v>
      </c>
      <c r="B902" s="37" t="s">
        <v>38</v>
      </c>
      <c r="C902" s="37" t="s">
        <v>75</v>
      </c>
      <c r="D902" s="37" t="s">
        <v>51</v>
      </c>
      <c r="E902" s="10" t="s">
        <v>637</v>
      </c>
      <c r="F902" s="37"/>
      <c r="G902" s="46">
        <f t="shared" si="100"/>
        <v>550</v>
      </c>
      <c r="H902" s="46">
        <f t="shared" si="100"/>
        <v>550</v>
      </c>
    </row>
    <row r="903" spans="1:8" ht="90">
      <c r="A903" s="12" t="s">
        <v>641</v>
      </c>
      <c r="B903" s="37" t="s">
        <v>38</v>
      </c>
      <c r="C903" s="37" t="s">
        <v>75</v>
      </c>
      <c r="D903" s="37" t="s">
        <v>51</v>
      </c>
      <c r="E903" s="10" t="s">
        <v>642</v>
      </c>
      <c r="F903" s="37"/>
      <c r="G903" s="46">
        <f t="shared" si="100"/>
        <v>550</v>
      </c>
      <c r="H903" s="46">
        <f t="shared" si="100"/>
        <v>550</v>
      </c>
    </row>
    <row r="904" spans="1:8" ht="45">
      <c r="A904" s="12" t="s">
        <v>21</v>
      </c>
      <c r="B904" s="37" t="s">
        <v>38</v>
      </c>
      <c r="C904" s="37" t="s">
        <v>75</v>
      </c>
      <c r="D904" s="37" t="s">
        <v>51</v>
      </c>
      <c r="E904" s="10" t="s">
        <v>642</v>
      </c>
      <c r="F904" s="37" t="s">
        <v>20</v>
      </c>
      <c r="G904" s="46">
        <f t="shared" si="100"/>
        <v>550</v>
      </c>
      <c r="H904" s="46">
        <f t="shared" si="100"/>
        <v>550</v>
      </c>
    </row>
    <row r="905" spans="1:8" ht="15">
      <c r="A905" s="12" t="s">
        <v>92</v>
      </c>
      <c r="B905" s="37" t="s">
        <v>38</v>
      </c>
      <c r="C905" s="37" t="s">
        <v>75</v>
      </c>
      <c r="D905" s="37" t="s">
        <v>51</v>
      </c>
      <c r="E905" s="10" t="s">
        <v>642</v>
      </c>
      <c r="F905" s="37" t="s">
        <v>77</v>
      </c>
      <c r="G905" s="46">
        <v>550</v>
      </c>
      <c r="H905" s="46">
        <v>550</v>
      </c>
    </row>
    <row r="906" spans="1:8" ht="78">
      <c r="A906" s="63" t="s">
        <v>651</v>
      </c>
      <c r="B906" s="37" t="s">
        <v>38</v>
      </c>
      <c r="C906" s="10" t="s">
        <v>75</v>
      </c>
      <c r="D906" s="10" t="s">
        <v>51</v>
      </c>
      <c r="E906" s="10" t="s">
        <v>261</v>
      </c>
      <c r="F906" s="10"/>
      <c r="G906" s="46">
        <f aca="true" t="shared" si="101" ref="G906:H909">G907</f>
        <v>300</v>
      </c>
      <c r="H906" s="46">
        <f t="shared" si="101"/>
        <v>300</v>
      </c>
    </row>
    <row r="907" spans="1:8" ht="60">
      <c r="A907" s="12" t="s">
        <v>662</v>
      </c>
      <c r="B907" s="37" t="s">
        <v>38</v>
      </c>
      <c r="C907" s="10" t="s">
        <v>75</v>
      </c>
      <c r="D907" s="10" t="s">
        <v>51</v>
      </c>
      <c r="E907" s="10" t="s">
        <v>663</v>
      </c>
      <c r="F907" s="10"/>
      <c r="G907" s="46">
        <f t="shared" si="101"/>
        <v>300</v>
      </c>
      <c r="H907" s="46">
        <f t="shared" si="101"/>
        <v>300</v>
      </c>
    </row>
    <row r="908" spans="1:8" ht="45">
      <c r="A908" s="12" t="s">
        <v>665</v>
      </c>
      <c r="B908" s="37" t="s">
        <v>38</v>
      </c>
      <c r="C908" s="10" t="s">
        <v>75</v>
      </c>
      <c r="D908" s="10" t="s">
        <v>51</v>
      </c>
      <c r="E908" s="10" t="s">
        <v>664</v>
      </c>
      <c r="F908" s="10"/>
      <c r="G908" s="46">
        <f t="shared" si="101"/>
        <v>300</v>
      </c>
      <c r="H908" s="46">
        <f t="shared" si="101"/>
        <v>300</v>
      </c>
    </row>
    <row r="909" spans="1:8" ht="45">
      <c r="A909" s="12" t="s">
        <v>21</v>
      </c>
      <c r="B909" s="37" t="s">
        <v>38</v>
      </c>
      <c r="C909" s="10" t="s">
        <v>75</v>
      </c>
      <c r="D909" s="10" t="s">
        <v>51</v>
      </c>
      <c r="E909" s="10" t="s">
        <v>664</v>
      </c>
      <c r="F909" s="10" t="s">
        <v>20</v>
      </c>
      <c r="G909" s="46">
        <f t="shared" si="101"/>
        <v>300</v>
      </c>
      <c r="H909" s="46">
        <f t="shared" si="101"/>
        <v>300</v>
      </c>
    </row>
    <row r="910" spans="1:8" ht="15">
      <c r="A910" s="12" t="s">
        <v>92</v>
      </c>
      <c r="B910" s="37"/>
      <c r="C910" s="10" t="s">
        <v>75</v>
      </c>
      <c r="D910" s="10" t="s">
        <v>51</v>
      </c>
      <c r="E910" s="10" t="s">
        <v>664</v>
      </c>
      <c r="F910" s="10" t="s">
        <v>77</v>
      </c>
      <c r="G910" s="46">
        <v>300</v>
      </c>
      <c r="H910" s="46">
        <v>300</v>
      </c>
    </row>
    <row r="911" spans="1:8" ht="30">
      <c r="A911" s="36" t="s">
        <v>31</v>
      </c>
      <c r="B911" s="37" t="s">
        <v>38</v>
      </c>
      <c r="C911" s="37" t="s">
        <v>75</v>
      </c>
      <c r="D911" s="37" t="s">
        <v>57</v>
      </c>
      <c r="E911" s="37"/>
      <c r="F911" s="37"/>
      <c r="G911" s="39">
        <f>G912</f>
        <v>8913</v>
      </c>
      <c r="H911" s="39">
        <f>H912</f>
        <v>8913</v>
      </c>
    </row>
    <row r="912" spans="1:8" ht="62.25">
      <c r="A912" s="63" t="s">
        <v>458</v>
      </c>
      <c r="B912" s="37" t="s">
        <v>38</v>
      </c>
      <c r="C912" s="37" t="s">
        <v>75</v>
      </c>
      <c r="D912" s="37" t="s">
        <v>57</v>
      </c>
      <c r="E912" s="37" t="s">
        <v>122</v>
      </c>
      <c r="F912" s="46"/>
      <c r="G912" s="39">
        <f aca="true" t="shared" si="102" ref="G912:H914">G913</f>
        <v>8913</v>
      </c>
      <c r="H912" s="39">
        <f t="shared" si="102"/>
        <v>8913</v>
      </c>
    </row>
    <row r="913" spans="1:8" ht="30">
      <c r="A913" s="41" t="s">
        <v>113</v>
      </c>
      <c r="B913" s="37" t="s">
        <v>38</v>
      </c>
      <c r="C913" s="37" t="s">
        <v>75</v>
      </c>
      <c r="D913" s="37" t="s">
        <v>57</v>
      </c>
      <c r="E913" s="10" t="s">
        <v>459</v>
      </c>
      <c r="F913" s="37"/>
      <c r="G913" s="39">
        <f t="shared" si="102"/>
        <v>8913</v>
      </c>
      <c r="H913" s="39">
        <f t="shared" si="102"/>
        <v>8913</v>
      </c>
    </row>
    <row r="914" spans="1:8" ht="60">
      <c r="A914" s="36" t="s">
        <v>462</v>
      </c>
      <c r="B914" s="37" t="s">
        <v>38</v>
      </c>
      <c r="C914" s="37" t="s">
        <v>75</v>
      </c>
      <c r="D914" s="37" t="s">
        <v>57</v>
      </c>
      <c r="E914" s="10" t="s">
        <v>460</v>
      </c>
      <c r="F914" s="37"/>
      <c r="G914" s="39">
        <f t="shared" si="102"/>
        <v>8913</v>
      </c>
      <c r="H914" s="39">
        <f t="shared" si="102"/>
        <v>8913</v>
      </c>
    </row>
    <row r="915" spans="1:8" ht="30">
      <c r="A915" s="36" t="s">
        <v>161</v>
      </c>
      <c r="B915" s="37" t="s">
        <v>38</v>
      </c>
      <c r="C915" s="37" t="s">
        <v>75</v>
      </c>
      <c r="D915" s="37" t="s">
        <v>57</v>
      </c>
      <c r="E915" s="10" t="s">
        <v>461</v>
      </c>
      <c r="F915" s="37"/>
      <c r="G915" s="39">
        <f>G916+G918+G920</f>
        <v>8913</v>
      </c>
      <c r="H915" s="39">
        <f>H916+H918+H920</f>
        <v>8913</v>
      </c>
    </row>
    <row r="916" spans="1:8" ht="75">
      <c r="A916" s="40" t="s">
        <v>0</v>
      </c>
      <c r="B916" s="37" t="s">
        <v>38</v>
      </c>
      <c r="C916" s="37" t="s">
        <v>75</v>
      </c>
      <c r="D916" s="37" t="s">
        <v>57</v>
      </c>
      <c r="E916" s="10" t="s">
        <v>461</v>
      </c>
      <c r="F916" s="37" t="s">
        <v>238</v>
      </c>
      <c r="G916" s="39">
        <f>G917</f>
        <v>7691</v>
      </c>
      <c r="H916" s="39">
        <f>H917</f>
        <v>7691</v>
      </c>
    </row>
    <row r="917" spans="1:8" ht="30">
      <c r="A917" s="40" t="s">
        <v>1</v>
      </c>
      <c r="B917" s="37" t="s">
        <v>38</v>
      </c>
      <c r="C917" s="37" t="s">
        <v>75</v>
      </c>
      <c r="D917" s="37" t="s">
        <v>57</v>
      </c>
      <c r="E917" s="10" t="s">
        <v>461</v>
      </c>
      <c r="F917" s="37" t="s">
        <v>2</v>
      </c>
      <c r="G917" s="39">
        <v>7691</v>
      </c>
      <c r="H917" s="39">
        <v>7691</v>
      </c>
    </row>
    <row r="918" spans="1:8" ht="30">
      <c r="A918" s="40" t="s">
        <v>5</v>
      </c>
      <c r="B918" s="37" t="s">
        <v>38</v>
      </c>
      <c r="C918" s="37" t="s">
        <v>75</v>
      </c>
      <c r="D918" s="37" t="s">
        <v>57</v>
      </c>
      <c r="E918" s="10" t="s">
        <v>461</v>
      </c>
      <c r="F918" s="37" t="s">
        <v>3</v>
      </c>
      <c r="G918" s="39">
        <f>G919</f>
        <v>1216</v>
      </c>
      <c r="H918" s="39">
        <f>H919</f>
        <v>1216</v>
      </c>
    </row>
    <row r="919" spans="1:8" ht="45">
      <c r="A919" s="40" t="s">
        <v>6</v>
      </c>
      <c r="B919" s="37" t="s">
        <v>38</v>
      </c>
      <c r="C919" s="37" t="s">
        <v>75</v>
      </c>
      <c r="D919" s="37" t="s">
        <v>57</v>
      </c>
      <c r="E919" s="10" t="s">
        <v>461</v>
      </c>
      <c r="F919" s="37" t="s">
        <v>4</v>
      </c>
      <c r="G919" s="39">
        <v>1216</v>
      </c>
      <c r="H919" s="39">
        <v>1216</v>
      </c>
    </row>
    <row r="920" spans="1:8" ht="15">
      <c r="A920" s="40" t="s">
        <v>13</v>
      </c>
      <c r="B920" s="37" t="s">
        <v>38</v>
      </c>
      <c r="C920" s="37" t="s">
        <v>75</v>
      </c>
      <c r="D920" s="37" t="s">
        <v>57</v>
      </c>
      <c r="E920" s="10" t="s">
        <v>461</v>
      </c>
      <c r="F920" s="37" t="s">
        <v>11</v>
      </c>
      <c r="G920" s="39">
        <f>G921</f>
        <v>6</v>
      </c>
      <c r="H920" s="39">
        <f>H921</f>
        <v>6</v>
      </c>
    </row>
    <row r="921" spans="1:8" ht="15">
      <c r="A921" s="41" t="s">
        <v>14</v>
      </c>
      <c r="B921" s="37" t="s">
        <v>38</v>
      </c>
      <c r="C921" s="37" t="s">
        <v>75</v>
      </c>
      <c r="D921" s="37" t="s">
        <v>57</v>
      </c>
      <c r="E921" s="10" t="s">
        <v>461</v>
      </c>
      <c r="F921" s="37" t="s">
        <v>12</v>
      </c>
      <c r="G921" s="39">
        <v>6</v>
      </c>
      <c r="H921" s="39">
        <v>6</v>
      </c>
    </row>
    <row r="922" spans="1:8" ht="15">
      <c r="A922" s="36" t="s">
        <v>40</v>
      </c>
      <c r="B922" s="37" t="s">
        <v>38</v>
      </c>
      <c r="C922" s="37" t="s">
        <v>61</v>
      </c>
      <c r="D922" s="37"/>
      <c r="E922" s="37"/>
      <c r="F922" s="37"/>
      <c r="G922" s="39">
        <f>G923+G960+G953</f>
        <v>66163</v>
      </c>
      <c r="H922" s="39">
        <f>H923+H960+H953</f>
        <v>60527</v>
      </c>
    </row>
    <row r="923" spans="1:8" ht="15">
      <c r="A923" s="41" t="s">
        <v>32</v>
      </c>
      <c r="B923" s="37" t="s">
        <v>38</v>
      </c>
      <c r="C923" s="37" t="s">
        <v>61</v>
      </c>
      <c r="D923" s="37" t="s">
        <v>51</v>
      </c>
      <c r="E923" s="37"/>
      <c r="F923" s="37"/>
      <c r="G923" s="39">
        <f>G924+G934</f>
        <v>37109</v>
      </c>
      <c r="H923" s="39">
        <f>H924+H934</f>
        <v>37489</v>
      </c>
    </row>
    <row r="924" spans="1:8" ht="60">
      <c r="A924" s="40" t="s">
        <v>476</v>
      </c>
      <c r="B924" s="37" t="s">
        <v>38</v>
      </c>
      <c r="C924" s="37" t="s">
        <v>61</v>
      </c>
      <c r="D924" s="37" t="s">
        <v>51</v>
      </c>
      <c r="E924" s="37" t="s">
        <v>193</v>
      </c>
      <c r="F924" s="37"/>
      <c r="G924" s="39">
        <f>G925</f>
        <v>36969</v>
      </c>
      <c r="H924" s="39">
        <f>H925</f>
        <v>37064</v>
      </c>
    </row>
    <row r="925" spans="1:8" ht="30">
      <c r="A925" s="40" t="s">
        <v>115</v>
      </c>
      <c r="B925" s="37" t="s">
        <v>38</v>
      </c>
      <c r="C925" s="37" t="s">
        <v>61</v>
      </c>
      <c r="D925" s="37" t="s">
        <v>51</v>
      </c>
      <c r="E925" s="37" t="s">
        <v>194</v>
      </c>
      <c r="F925" s="37"/>
      <c r="G925" s="39">
        <f>G926+G930</f>
        <v>36969</v>
      </c>
      <c r="H925" s="39">
        <f>H926+H930</f>
        <v>37064</v>
      </c>
    </row>
    <row r="926" spans="1:8" ht="45">
      <c r="A926" s="36" t="s">
        <v>477</v>
      </c>
      <c r="B926" s="37" t="s">
        <v>38</v>
      </c>
      <c r="C926" s="37" t="s">
        <v>61</v>
      </c>
      <c r="D926" s="37" t="s">
        <v>51</v>
      </c>
      <c r="E926" s="37" t="s">
        <v>478</v>
      </c>
      <c r="F926" s="37"/>
      <c r="G926" s="39">
        <f aca="true" t="shared" si="103" ref="G926:H928">G927</f>
        <v>964</v>
      </c>
      <c r="H926" s="39">
        <f t="shared" si="103"/>
        <v>964</v>
      </c>
    </row>
    <row r="927" spans="1:8" ht="45">
      <c r="A927" s="40" t="s">
        <v>480</v>
      </c>
      <c r="B927" s="37" t="s">
        <v>38</v>
      </c>
      <c r="C927" s="37" t="s">
        <v>61</v>
      </c>
      <c r="D927" s="37" t="s">
        <v>51</v>
      </c>
      <c r="E927" s="37" t="s">
        <v>479</v>
      </c>
      <c r="F927" s="37"/>
      <c r="G927" s="39">
        <f t="shared" si="103"/>
        <v>964</v>
      </c>
      <c r="H927" s="39">
        <f t="shared" si="103"/>
        <v>964</v>
      </c>
    </row>
    <row r="928" spans="1:8" ht="30">
      <c r="A928" s="40" t="s">
        <v>5</v>
      </c>
      <c r="B928" s="37" t="s">
        <v>38</v>
      </c>
      <c r="C928" s="37" t="s">
        <v>61</v>
      </c>
      <c r="D928" s="37" t="s">
        <v>51</v>
      </c>
      <c r="E928" s="37" t="s">
        <v>479</v>
      </c>
      <c r="F928" s="37" t="s">
        <v>3</v>
      </c>
      <c r="G928" s="39">
        <f t="shared" si="103"/>
        <v>964</v>
      </c>
      <c r="H928" s="39">
        <f t="shared" si="103"/>
        <v>964</v>
      </c>
    </row>
    <row r="929" spans="1:8" ht="45">
      <c r="A929" s="40" t="s">
        <v>6</v>
      </c>
      <c r="B929" s="37" t="s">
        <v>38</v>
      </c>
      <c r="C929" s="37" t="s">
        <v>61</v>
      </c>
      <c r="D929" s="37" t="s">
        <v>51</v>
      </c>
      <c r="E929" s="37" t="s">
        <v>479</v>
      </c>
      <c r="F929" s="37" t="s">
        <v>4</v>
      </c>
      <c r="G929" s="39">
        <f>(494+270+200)</f>
        <v>964</v>
      </c>
      <c r="H929" s="39">
        <v>964</v>
      </c>
    </row>
    <row r="930" spans="1:8" ht="45">
      <c r="A930" s="36" t="s">
        <v>481</v>
      </c>
      <c r="B930" s="37" t="s">
        <v>38</v>
      </c>
      <c r="C930" s="37" t="s">
        <v>61</v>
      </c>
      <c r="D930" s="37" t="s">
        <v>51</v>
      </c>
      <c r="E930" s="37" t="s">
        <v>482</v>
      </c>
      <c r="F930" s="37"/>
      <c r="G930" s="39">
        <f aca="true" t="shared" si="104" ref="G930:H932">G931</f>
        <v>36005</v>
      </c>
      <c r="H930" s="39">
        <f t="shared" si="104"/>
        <v>36100</v>
      </c>
    </row>
    <row r="931" spans="1:8" ht="30">
      <c r="A931" s="9" t="s">
        <v>428</v>
      </c>
      <c r="B931" s="37" t="s">
        <v>38</v>
      </c>
      <c r="C931" s="37" t="s">
        <v>61</v>
      </c>
      <c r="D931" s="37" t="s">
        <v>51</v>
      </c>
      <c r="E931" s="37" t="s">
        <v>483</v>
      </c>
      <c r="F931" s="37"/>
      <c r="G931" s="39">
        <f t="shared" si="104"/>
        <v>36005</v>
      </c>
      <c r="H931" s="39">
        <f t="shared" si="104"/>
        <v>36100</v>
      </c>
    </row>
    <row r="932" spans="1:8" ht="45">
      <c r="A932" s="40" t="s">
        <v>21</v>
      </c>
      <c r="B932" s="37" t="s">
        <v>38</v>
      </c>
      <c r="C932" s="37" t="s">
        <v>61</v>
      </c>
      <c r="D932" s="37" t="s">
        <v>51</v>
      </c>
      <c r="E932" s="37" t="s">
        <v>483</v>
      </c>
      <c r="F932" s="37" t="s">
        <v>20</v>
      </c>
      <c r="G932" s="39">
        <f t="shared" si="104"/>
        <v>36005</v>
      </c>
      <c r="H932" s="39">
        <f t="shared" si="104"/>
        <v>36100</v>
      </c>
    </row>
    <row r="933" spans="1:8" ht="15">
      <c r="A933" s="40" t="s">
        <v>79</v>
      </c>
      <c r="B933" s="37" t="s">
        <v>38</v>
      </c>
      <c r="C933" s="37" t="s">
        <v>61</v>
      </c>
      <c r="D933" s="37" t="s">
        <v>51</v>
      </c>
      <c r="E933" s="37" t="s">
        <v>483</v>
      </c>
      <c r="F933" s="37" t="s">
        <v>78</v>
      </c>
      <c r="G933" s="39">
        <v>36005</v>
      </c>
      <c r="H933" s="39">
        <v>36100</v>
      </c>
    </row>
    <row r="934" spans="1:8" ht="62.25">
      <c r="A934" s="20" t="s">
        <v>521</v>
      </c>
      <c r="B934" s="37" t="s">
        <v>38</v>
      </c>
      <c r="C934" s="37" t="s">
        <v>61</v>
      </c>
      <c r="D934" s="37" t="s">
        <v>51</v>
      </c>
      <c r="E934" s="37" t="s">
        <v>205</v>
      </c>
      <c r="F934" s="37"/>
      <c r="G934" s="39">
        <f>G948+G940+G935</f>
        <v>140</v>
      </c>
      <c r="H934" s="39">
        <f>H948+H940+H935</f>
        <v>425</v>
      </c>
    </row>
    <row r="935" spans="1:8" ht="45">
      <c r="A935" s="36" t="s">
        <v>296</v>
      </c>
      <c r="B935" s="37" t="s">
        <v>38</v>
      </c>
      <c r="C935" s="37" t="s">
        <v>61</v>
      </c>
      <c r="D935" s="37" t="s">
        <v>51</v>
      </c>
      <c r="E935" s="37" t="s">
        <v>206</v>
      </c>
      <c r="F935" s="37"/>
      <c r="G935" s="46">
        <f aca="true" t="shared" si="105" ref="G935:H938">G936</f>
        <v>0</v>
      </c>
      <c r="H935" s="46">
        <f t="shared" si="105"/>
        <v>250</v>
      </c>
    </row>
    <row r="936" spans="1:8" ht="75">
      <c r="A936" s="13" t="s">
        <v>522</v>
      </c>
      <c r="B936" s="37" t="s">
        <v>38</v>
      </c>
      <c r="C936" s="37" t="s">
        <v>61</v>
      </c>
      <c r="D936" s="37" t="s">
        <v>51</v>
      </c>
      <c r="E936" s="37" t="s">
        <v>207</v>
      </c>
      <c r="F936" s="37"/>
      <c r="G936" s="46">
        <f t="shared" si="105"/>
        <v>0</v>
      </c>
      <c r="H936" s="46">
        <f t="shared" si="105"/>
        <v>250</v>
      </c>
    </row>
    <row r="937" spans="1:8" ht="75">
      <c r="A937" s="36" t="s">
        <v>297</v>
      </c>
      <c r="B937" s="37" t="s">
        <v>38</v>
      </c>
      <c r="C937" s="37" t="s">
        <v>61</v>
      </c>
      <c r="D937" s="37" t="s">
        <v>51</v>
      </c>
      <c r="E937" s="37" t="s">
        <v>208</v>
      </c>
      <c r="F937" s="37"/>
      <c r="G937" s="46">
        <f t="shared" si="105"/>
        <v>0</v>
      </c>
      <c r="H937" s="46">
        <f t="shared" si="105"/>
        <v>250</v>
      </c>
    </row>
    <row r="938" spans="1:8" ht="45">
      <c r="A938" s="40" t="s">
        <v>21</v>
      </c>
      <c r="B938" s="37" t="s">
        <v>38</v>
      </c>
      <c r="C938" s="37" t="s">
        <v>61</v>
      </c>
      <c r="D938" s="37" t="s">
        <v>51</v>
      </c>
      <c r="E938" s="37" t="s">
        <v>208</v>
      </c>
      <c r="F938" s="37" t="s">
        <v>20</v>
      </c>
      <c r="G938" s="46">
        <f t="shared" si="105"/>
        <v>0</v>
      </c>
      <c r="H938" s="46">
        <f t="shared" si="105"/>
        <v>250</v>
      </c>
    </row>
    <row r="939" spans="1:8" ht="15">
      <c r="A939" s="40" t="s">
        <v>79</v>
      </c>
      <c r="B939" s="37" t="s">
        <v>38</v>
      </c>
      <c r="C939" s="37" t="s">
        <v>61</v>
      </c>
      <c r="D939" s="37" t="s">
        <v>51</v>
      </c>
      <c r="E939" s="37" t="s">
        <v>208</v>
      </c>
      <c r="F939" s="37" t="s">
        <v>78</v>
      </c>
      <c r="G939" s="46">
        <v>0</v>
      </c>
      <c r="H939" s="46">
        <v>250</v>
      </c>
    </row>
    <row r="940" spans="1:8" ht="45">
      <c r="A940" s="36" t="s">
        <v>318</v>
      </c>
      <c r="B940" s="37" t="s">
        <v>38</v>
      </c>
      <c r="C940" s="37" t="s">
        <v>61</v>
      </c>
      <c r="D940" s="37" t="s">
        <v>51</v>
      </c>
      <c r="E940" s="37" t="s">
        <v>141</v>
      </c>
      <c r="F940" s="37"/>
      <c r="G940" s="39">
        <f>G941</f>
        <v>125</v>
      </c>
      <c r="H940" s="39">
        <f>H941</f>
        <v>140</v>
      </c>
    </row>
    <row r="941" spans="1:8" ht="30">
      <c r="A941" s="13" t="s">
        <v>371</v>
      </c>
      <c r="B941" s="37" t="s">
        <v>38</v>
      </c>
      <c r="C941" s="37" t="s">
        <v>61</v>
      </c>
      <c r="D941" s="37" t="s">
        <v>51</v>
      </c>
      <c r="E941" s="37" t="s">
        <v>142</v>
      </c>
      <c r="F941" s="37"/>
      <c r="G941" s="39">
        <f>G942+G945</f>
        <v>125</v>
      </c>
      <c r="H941" s="39">
        <f>H942+H945</f>
        <v>140</v>
      </c>
    </row>
    <row r="942" spans="1:8" ht="30">
      <c r="A942" s="41" t="s">
        <v>320</v>
      </c>
      <c r="B942" s="37" t="s">
        <v>38</v>
      </c>
      <c r="C942" s="37" t="s">
        <v>61</v>
      </c>
      <c r="D942" s="37" t="s">
        <v>51</v>
      </c>
      <c r="E942" s="37" t="s">
        <v>319</v>
      </c>
      <c r="F942" s="37"/>
      <c r="G942" s="39">
        <f>G943</f>
        <v>105</v>
      </c>
      <c r="H942" s="39">
        <f>H943</f>
        <v>120</v>
      </c>
    </row>
    <row r="943" spans="1:8" ht="45">
      <c r="A943" s="40" t="s">
        <v>21</v>
      </c>
      <c r="B943" s="37" t="s">
        <v>38</v>
      </c>
      <c r="C943" s="37" t="s">
        <v>61</v>
      </c>
      <c r="D943" s="37" t="s">
        <v>51</v>
      </c>
      <c r="E943" s="37" t="s">
        <v>319</v>
      </c>
      <c r="F943" s="37" t="s">
        <v>20</v>
      </c>
      <c r="G943" s="39">
        <f>G944</f>
        <v>105</v>
      </c>
      <c r="H943" s="39">
        <f>H944</f>
        <v>120</v>
      </c>
    </row>
    <row r="944" spans="1:8" ht="15">
      <c r="A944" s="40" t="s">
        <v>79</v>
      </c>
      <c r="B944" s="37" t="s">
        <v>38</v>
      </c>
      <c r="C944" s="37" t="s">
        <v>61</v>
      </c>
      <c r="D944" s="37" t="s">
        <v>51</v>
      </c>
      <c r="E944" s="37" t="s">
        <v>319</v>
      </c>
      <c r="F944" s="37" t="s">
        <v>78</v>
      </c>
      <c r="G944" s="39">
        <v>105</v>
      </c>
      <c r="H944" s="39">
        <v>120</v>
      </c>
    </row>
    <row r="945" spans="1:8" ht="45">
      <c r="A945" s="41" t="s">
        <v>322</v>
      </c>
      <c r="B945" s="37" t="s">
        <v>38</v>
      </c>
      <c r="C945" s="37" t="s">
        <v>61</v>
      </c>
      <c r="D945" s="37" t="s">
        <v>51</v>
      </c>
      <c r="E945" s="37" t="s">
        <v>321</v>
      </c>
      <c r="F945" s="37"/>
      <c r="G945" s="39">
        <f>G946</f>
        <v>20</v>
      </c>
      <c r="H945" s="39">
        <f>H946</f>
        <v>20</v>
      </c>
    </row>
    <row r="946" spans="1:8" ht="45">
      <c r="A946" s="40" t="s">
        <v>21</v>
      </c>
      <c r="B946" s="37" t="s">
        <v>38</v>
      </c>
      <c r="C946" s="37" t="s">
        <v>61</v>
      </c>
      <c r="D946" s="37" t="s">
        <v>51</v>
      </c>
      <c r="E946" s="37" t="s">
        <v>321</v>
      </c>
      <c r="F946" s="37" t="s">
        <v>20</v>
      </c>
      <c r="G946" s="39">
        <f>G947</f>
        <v>20</v>
      </c>
      <c r="H946" s="39">
        <f>H947</f>
        <v>20</v>
      </c>
    </row>
    <row r="947" spans="1:8" ht="15">
      <c r="A947" s="40" t="s">
        <v>79</v>
      </c>
      <c r="B947" s="37" t="s">
        <v>38</v>
      </c>
      <c r="C947" s="37" t="s">
        <v>61</v>
      </c>
      <c r="D947" s="37" t="s">
        <v>51</v>
      </c>
      <c r="E947" s="37" t="s">
        <v>321</v>
      </c>
      <c r="F947" s="37" t="s">
        <v>78</v>
      </c>
      <c r="G947" s="39">
        <v>20</v>
      </c>
      <c r="H947" s="39">
        <v>20</v>
      </c>
    </row>
    <row r="948" spans="1:8" ht="45">
      <c r="A948" s="36" t="s">
        <v>328</v>
      </c>
      <c r="B948" s="37" t="s">
        <v>38</v>
      </c>
      <c r="C948" s="37" t="s">
        <v>61</v>
      </c>
      <c r="D948" s="37" t="s">
        <v>51</v>
      </c>
      <c r="E948" s="37" t="s">
        <v>327</v>
      </c>
      <c r="F948" s="37"/>
      <c r="G948" s="46">
        <f aca="true" t="shared" si="106" ref="G948:H951">G949</f>
        <v>15</v>
      </c>
      <c r="H948" s="46">
        <f t="shared" si="106"/>
        <v>35</v>
      </c>
    </row>
    <row r="949" spans="1:8" ht="60">
      <c r="A949" s="13" t="s">
        <v>532</v>
      </c>
      <c r="B949" s="37" t="s">
        <v>38</v>
      </c>
      <c r="C949" s="37" t="s">
        <v>61</v>
      </c>
      <c r="D949" s="37" t="s">
        <v>51</v>
      </c>
      <c r="E949" s="37" t="s">
        <v>329</v>
      </c>
      <c r="F949" s="37"/>
      <c r="G949" s="46">
        <f t="shared" si="106"/>
        <v>15</v>
      </c>
      <c r="H949" s="46">
        <f t="shared" si="106"/>
        <v>35</v>
      </c>
    </row>
    <row r="950" spans="1:8" ht="45">
      <c r="A950" s="41" t="s">
        <v>331</v>
      </c>
      <c r="B950" s="37" t="s">
        <v>38</v>
      </c>
      <c r="C950" s="37" t="s">
        <v>61</v>
      </c>
      <c r="D950" s="37" t="s">
        <v>51</v>
      </c>
      <c r="E950" s="37" t="s">
        <v>330</v>
      </c>
      <c r="F950" s="37"/>
      <c r="G950" s="46">
        <f t="shared" si="106"/>
        <v>15</v>
      </c>
      <c r="H950" s="46">
        <f t="shared" si="106"/>
        <v>35</v>
      </c>
    </row>
    <row r="951" spans="1:8" ht="45">
      <c r="A951" s="40" t="s">
        <v>21</v>
      </c>
      <c r="B951" s="37" t="s">
        <v>38</v>
      </c>
      <c r="C951" s="37" t="s">
        <v>61</v>
      </c>
      <c r="D951" s="37" t="s">
        <v>51</v>
      </c>
      <c r="E951" s="37" t="s">
        <v>330</v>
      </c>
      <c r="F951" s="37" t="s">
        <v>20</v>
      </c>
      <c r="G951" s="46">
        <f t="shared" si="106"/>
        <v>15</v>
      </c>
      <c r="H951" s="46">
        <f t="shared" si="106"/>
        <v>35</v>
      </c>
    </row>
    <row r="952" spans="1:8" ht="15">
      <c r="A952" s="40" t="s">
        <v>79</v>
      </c>
      <c r="B952" s="37" t="s">
        <v>38</v>
      </c>
      <c r="C952" s="37" t="s">
        <v>61</v>
      </c>
      <c r="D952" s="37" t="s">
        <v>51</v>
      </c>
      <c r="E952" s="37" t="s">
        <v>330</v>
      </c>
      <c r="F952" s="37" t="s">
        <v>78</v>
      </c>
      <c r="G952" s="46">
        <v>15</v>
      </c>
      <c r="H952" s="46">
        <v>35</v>
      </c>
    </row>
    <row r="953" spans="1:8" ht="15">
      <c r="A953" s="40" t="s">
        <v>487</v>
      </c>
      <c r="B953" s="37" t="s">
        <v>38</v>
      </c>
      <c r="C953" s="37" t="s">
        <v>61</v>
      </c>
      <c r="D953" s="37" t="s">
        <v>52</v>
      </c>
      <c r="E953" s="37"/>
      <c r="F953" s="37"/>
      <c r="G953" s="46">
        <f aca="true" t="shared" si="107" ref="G953:H958">G954</f>
        <v>6900</v>
      </c>
      <c r="H953" s="46">
        <f t="shared" si="107"/>
        <v>0</v>
      </c>
    </row>
    <row r="954" spans="1:8" ht="60">
      <c r="A954" s="40" t="s">
        <v>476</v>
      </c>
      <c r="B954" s="37" t="s">
        <v>38</v>
      </c>
      <c r="C954" s="37" t="s">
        <v>61</v>
      </c>
      <c r="D954" s="37" t="s">
        <v>52</v>
      </c>
      <c r="E954" s="37" t="s">
        <v>193</v>
      </c>
      <c r="F954" s="37"/>
      <c r="G954" s="46">
        <f t="shared" si="107"/>
        <v>6900</v>
      </c>
      <c r="H954" s="46">
        <f t="shared" si="107"/>
        <v>0</v>
      </c>
    </row>
    <row r="955" spans="1:8" ht="45">
      <c r="A955" s="40" t="s">
        <v>415</v>
      </c>
      <c r="B955" s="37" t="s">
        <v>38</v>
      </c>
      <c r="C955" s="37" t="s">
        <v>61</v>
      </c>
      <c r="D955" s="37" t="s">
        <v>52</v>
      </c>
      <c r="E955" s="37" t="s">
        <v>414</v>
      </c>
      <c r="F955" s="37"/>
      <c r="G955" s="46">
        <f t="shared" si="107"/>
        <v>6900</v>
      </c>
      <c r="H955" s="46">
        <f t="shared" si="107"/>
        <v>0</v>
      </c>
    </row>
    <row r="956" spans="1:8" ht="45">
      <c r="A956" s="40" t="s">
        <v>485</v>
      </c>
      <c r="B956" s="37" t="s">
        <v>38</v>
      </c>
      <c r="C956" s="37" t="s">
        <v>61</v>
      </c>
      <c r="D956" s="37" t="s">
        <v>52</v>
      </c>
      <c r="E956" s="37" t="s">
        <v>413</v>
      </c>
      <c r="F956" s="37"/>
      <c r="G956" s="46">
        <f t="shared" si="107"/>
        <v>6900</v>
      </c>
      <c r="H956" s="46">
        <f t="shared" si="107"/>
        <v>0</v>
      </c>
    </row>
    <row r="957" spans="1:8" ht="45">
      <c r="A957" s="40" t="s">
        <v>486</v>
      </c>
      <c r="B957" s="37" t="s">
        <v>38</v>
      </c>
      <c r="C957" s="37" t="s">
        <v>61</v>
      </c>
      <c r="D957" s="37" t="s">
        <v>52</v>
      </c>
      <c r="E957" s="37" t="s">
        <v>488</v>
      </c>
      <c r="F957" s="37"/>
      <c r="G957" s="46">
        <f t="shared" si="107"/>
        <v>6900</v>
      </c>
      <c r="H957" s="46">
        <f t="shared" si="107"/>
        <v>0</v>
      </c>
    </row>
    <row r="958" spans="1:8" ht="30">
      <c r="A958" s="40" t="s">
        <v>5</v>
      </c>
      <c r="B958" s="37" t="s">
        <v>38</v>
      </c>
      <c r="C958" s="37" t="s">
        <v>61</v>
      </c>
      <c r="D958" s="37" t="s">
        <v>52</v>
      </c>
      <c r="E958" s="37" t="s">
        <v>488</v>
      </c>
      <c r="F958" s="37" t="s">
        <v>3</v>
      </c>
      <c r="G958" s="46">
        <f t="shared" si="107"/>
        <v>6900</v>
      </c>
      <c r="H958" s="46">
        <f t="shared" si="107"/>
        <v>0</v>
      </c>
    </row>
    <row r="959" spans="1:8" ht="45">
      <c r="A959" s="40" t="s">
        <v>6</v>
      </c>
      <c r="B959" s="37" t="s">
        <v>38</v>
      </c>
      <c r="C959" s="37" t="s">
        <v>61</v>
      </c>
      <c r="D959" s="37" t="s">
        <v>52</v>
      </c>
      <c r="E959" s="37" t="s">
        <v>488</v>
      </c>
      <c r="F959" s="37" t="s">
        <v>4</v>
      </c>
      <c r="G959" s="46">
        <v>6900</v>
      </c>
      <c r="H959" s="46">
        <v>0</v>
      </c>
    </row>
    <row r="960" spans="1:8" ht="15">
      <c r="A960" s="40" t="s">
        <v>484</v>
      </c>
      <c r="B960" s="37" t="s">
        <v>38</v>
      </c>
      <c r="C960" s="37" t="s">
        <v>61</v>
      </c>
      <c r="D960" s="37" t="s">
        <v>54</v>
      </c>
      <c r="E960" s="37"/>
      <c r="F960" s="37"/>
      <c r="G960" s="46">
        <f aca="true" t="shared" si="108" ref="G960:H965">G961</f>
        <v>22154</v>
      </c>
      <c r="H960" s="46">
        <f t="shared" si="108"/>
        <v>23038</v>
      </c>
    </row>
    <row r="961" spans="1:8" ht="60">
      <c r="A961" s="40" t="s">
        <v>476</v>
      </c>
      <c r="B961" s="37" t="s">
        <v>38</v>
      </c>
      <c r="C961" s="37" t="s">
        <v>61</v>
      </c>
      <c r="D961" s="37" t="s">
        <v>54</v>
      </c>
      <c r="E961" s="37" t="s">
        <v>193</v>
      </c>
      <c r="F961" s="37"/>
      <c r="G961" s="46">
        <f t="shared" si="108"/>
        <v>22154</v>
      </c>
      <c r="H961" s="46">
        <f t="shared" si="108"/>
        <v>23038</v>
      </c>
    </row>
    <row r="962" spans="1:8" ht="30">
      <c r="A962" s="40" t="s">
        <v>115</v>
      </c>
      <c r="B962" s="37" t="s">
        <v>38</v>
      </c>
      <c r="C962" s="37" t="s">
        <v>61</v>
      </c>
      <c r="D962" s="37" t="s">
        <v>54</v>
      </c>
      <c r="E962" s="37" t="s">
        <v>194</v>
      </c>
      <c r="F962" s="37"/>
      <c r="G962" s="46">
        <f t="shared" si="108"/>
        <v>22154</v>
      </c>
      <c r="H962" s="46">
        <f t="shared" si="108"/>
        <v>23038</v>
      </c>
    </row>
    <row r="963" spans="1:8" ht="45">
      <c r="A963" s="36" t="s">
        <v>481</v>
      </c>
      <c r="B963" s="37" t="s">
        <v>38</v>
      </c>
      <c r="C963" s="37" t="s">
        <v>61</v>
      </c>
      <c r="D963" s="37" t="s">
        <v>54</v>
      </c>
      <c r="E963" s="37" t="s">
        <v>482</v>
      </c>
      <c r="F963" s="37"/>
      <c r="G963" s="46">
        <f t="shared" si="108"/>
        <v>22154</v>
      </c>
      <c r="H963" s="46">
        <f t="shared" si="108"/>
        <v>23038</v>
      </c>
    </row>
    <row r="964" spans="1:8" ht="30">
      <c r="A964" s="9" t="s">
        <v>428</v>
      </c>
      <c r="B964" s="37" t="s">
        <v>38</v>
      </c>
      <c r="C964" s="37" t="s">
        <v>61</v>
      </c>
      <c r="D964" s="37" t="s">
        <v>54</v>
      </c>
      <c r="E964" s="37" t="s">
        <v>483</v>
      </c>
      <c r="F964" s="37"/>
      <c r="G964" s="46">
        <f t="shared" si="108"/>
        <v>22154</v>
      </c>
      <c r="H964" s="46">
        <f t="shared" si="108"/>
        <v>23038</v>
      </c>
    </row>
    <row r="965" spans="1:8" ht="45">
      <c r="A965" s="40" t="s">
        <v>21</v>
      </c>
      <c r="B965" s="37" t="s">
        <v>38</v>
      </c>
      <c r="C965" s="37" t="s">
        <v>61</v>
      </c>
      <c r="D965" s="37" t="s">
        <v>54</v>
      </c>
      <c r="E965" s="37" t="s">
        <v>483</v>
      </c>
      <c r="F965" s="37" t="s">
        <v>20</v>
      </c>
      <c r="G965" s="46">
        <f t="shared" si="108"/>
        <v>22154</v>
      </c>
      <c r="H965" s="46">
        <f t="shared" si="108"/>
        <v>23038</v>
      </c>
    </row>
    <row r="966" spans="1:8" ht="15">
      <c r="A966" s="40" t="s">
        <v>92</v>
      </c>
      <c r="B966" s="37" t="s">
        <v>38</v>
      </c>
      <c r="C966" s="37" t="s">
        <v>61</v>
      </c>
      <c r="D966" s="37" t="s">
        <v>54</v>
      </c>
      <c r="E966" s="37" t="s">
        <v>483</v>
      </c>
      <c r="F966" s="37" t="s">
        <v>77</v>
      </c>
      <c r="G966" s="46">
        <v>22154</v>
      </c>
      <c r="H966" s="46">
        <v>23038</v>
      </c>
    </row>
    <row r="967" spans="1:13" ht="30.75">
      <c r="A967" s="33" t="s">
        <v>421</v>
      </c>
      <c r="B967" s="34" t="s">
        <v>41</v>
      </c>
      <c r="C967" s="34"/>
      <c r="D967" s="34"/>
      <c r="E967" s="34"/>
      <c r="F967" s="34"/>
      <c r="G967" s="35">
        <f aca="true" t="shared" si="109" ref="G967:H972">G968</f>
        <v>11700</v>
      </c>
      <c r="H967" s="35">
        <f t="shared" si="109"/>
        <v>11800</v>
      </c>
      <c r="I967" s="54"/>
      <c r="J967" s="54"/>
      <c r="K967" s="54"/>
      <c r="L967" s="54"/>
      <c r="M967" s="55"/>
    </row>
    <row r="968" spans="1:8" ht="15">
      <c r="A968" s="36" t="s">
        <v>50</v>
      </c>
      <c r="B968" s="37" t="s">
        <v>41</v>
      </c>
      <c r="C968" s="37" t="s">
        <v>51</v>
      </c>
      <c r="D968" s="37"/>
      <c r="E968" s="37"/>
      <c r="F968" s="37"/>
      <c r="G968" s="39">
        <f t="shared" si="109"/>
        <v>11700</v>
      </c>
      <c r="H968" s="39">
        <f t="shared" si="109"/>
        <v>11800</v>
      </c>
    </row>
    <row r="969" spans="1:8" ht="45">
      <c r="A969" s="36" t="s">
        <v>58</v>
      </c>
      <c r="B969" s="37" t="s">
        <v>41</v>
      </c>
      <c r="C969" s="37" t="s">
        <v>51</v>
      </c>
      <c r="D969" s="37" t="s">
        <v>59</v>
      </c>
      <c r="E969" s="37"/>
      <c r="F969" s="37"/>
      <c r="G969" s="39">
        <f t="shared" si="109"/>
        <v>11700</v>
      </c>
      <c r="H969" s="39">
        <f t="shared" si="109"/>
        <v>11800</v>
      </c>
    </row>
    <row r="970" spans="1:8" ht="30">
      <c r="A970" s="41" t="s">
        <v>250</v>
      </c>
      <c r="B970" s="37" t="s">
        <v>41</v>
      </c>
      <c r="C970" s="37" t="s">
        <v>51</v>
      </c>
      <c r="D970" s="37" t="s">
        <v>59</v>
      </c>
      <c r="E970" s="37" t="s">
        <v>185</v>
      </c>
      <c r="F970" s="37"/>
      <c r="G970" s="39">
        <f t="shared" si="109"/>
        <v>11700</v>
      </c>
      <c r="H970" s="39">
        <f t="shared" si="109"/>
        <v>11800</v>
      </c>
    </row>
    <row r="971" spans="1:8" ht="30">
      <c r="A971" s="41" t="s">
        <v>116</v>
      </c>
      <c r="B971" s="37" t="s">
        <v>41</v>
      </c>
      <c r="C971" s="37" t="s">
        <v>51</v>
      </c>
      <c r="D971" s="37" t="s">
        <v>59</v>
      </c>
      <c r="E971" s="37" t="s">
        <v>186</v>
      </c>
      <c r="F971" s="37"/>
      <c r="G971" s="39">
        <f t="shared" si="109"/>
        <v>11700</v>
      </c>
      <c r="H971" s="39">
        <f t="shared" si="109"/>
        <v>11800</v>
      </c>
    </row>
    <row r="972" spans="1:8" ht="45">
      <c r="A972" s="36" t="s">
        <v>126</v>
      </c>
      <c r="B972" s="37" t="s">
        <v>41</v>
      </c>
      <c r="C972" s="37" t="s">
        <v>51</v>
      </c>
      <c r="D972" s="37" t="s">
        <v>59</v>
      </c>
      <c r="E972" s="37" t="s">
        <v>188</v>
      </c>
      <c r="F972" s="37"/>
      <c r="G972" s="39">
        <f t="shared" si="109"/>
        <v>11700</v>
      </c>
      <c r="H972" s="39">
        <f t="shared" si="109"/>
        <v>11800</v>
      </c>
    </row>
    <row r="973" spans="1:8" ht="30">
      <c r="A973" s="36" t="s">
        <v>174</v>
      </c>
      <c r="B973" s="37" t="s">
        <v>41</v>
      </c>
      <c r="C973" s="37" t="s">
        <v>51</v>
      </c>
      <c r="D973" s="37" t="s">
        <v>59</v>
      </c>
      <c r="E973" s="37" t="s">
        <v>173</v>
      </c>
      <c r="F973" s="37"/>
      <c r="G973" s="39">
        <f>G974+G976+G978</f>
        <v>11700</v>
      </c>
      <c r="H973" s="39">
        <f>H974+H976+H978</f>
        <v>11800</v>
      </c>
    </row>
    <row r="974" spans="1:8" ht="75">
      <c r="A974" s="40" t="s">
        <v>0</v>
      </c>
      <c r="B974" s="37" t="s">
        <v>41</v>
      </c>
      <c r="C974" s="37" t="s">
        <v>51</v>
      </c>
      <c r="D974" s="37" t="s">
        <v>59</v>
      </c>
      <c r="E974" s="37" t="s">
        <v>173</v>
      </c>
      <c r="F974" s="37" t="s">
        <v>238</v>
      </c>
      <c r="G974" s="39">
        <f>G975</f>
        <v>9484</v>
      </c>
      <c r="H974" s="39">
        <f>H975</f>
        <v>9484</v>
      </c>
    </row>
    <row r="975" spans="1:8" ht="30">
      <c r="A975" s="40" t="s">
        <v>1</v>
      </c>
      <c r="B975" s="37" t="s">
        <v>41</v>
      </c>
      <c r="C975" s="37" t="s">
        <v>51</v>
      </c>
      <c r="D975" s="37" t="s">
        <v>59</v>
      </c>
      <c r="E975" s="37" t="s">
        <v>173</v>
      </c>
      <c r="F975" s="37" t="s">
        <v>2</v>
      </c>
      <c r="G975" s="39">
        <v>9484</v>
      </c>
      <c r="H975" s="39">
        <v>9484</v>
      </c>
    </row>
    <row r="976" spans="1:8" ht="30">
      <c r="A976" s="40" t="s">
        <v>5</v>
      </c>
      <c r="B976" s="37" t="s">
        <v>41</v>
      </c>
      <c r="C976" s="37" t="s">
        <v>51</v>
      </c>
      <c r="D976" s="37" t="s">
        <v>59</v>
      </c>
      <c r="E976" s="37" t="s">
        <v>173</v>
      </c>
      <c r="F976" s="37" t="s">
        <v>3</v>
      </c>
      <c r="G976" s="39">
        <f>G977</f>
        <v>2201</v>
      </c>
      <c r="H976" s="39">
        <f>H977</f>
        <v>2301</v>
      </c>
    </row>
    <row r="977" spans="1:8" ht="45">
      <c r="A977" s="40" t="s">
        <v>6</v>
      </c>
      <c r="B977" s="37" t="s">
        <v>41</v>
      </c>
      <c r="C977" s="37" t="s">
        <v>51</v>
      </c>
      <c r="D977" s="37" t="s">
        <v>59</v>
      </c>
      <c r="E977" s="37" t="s">
        <v>173</v>
      </c>
      <c r="F977" s="37" t="s">
        <v>4</v>
      </c>
      <c r="G977" s="39">
        <v>2201</v>
      </c>
      <c r="H977" s="39">
        <v>2301</v>
      </c>
    </row>
    <row r="978" spans="1:8" ht="15">
      <c r="A978" s="40" t="s">
        <v>13</v>
      </c>
      <c r="B978" s="37" t="s">
        <v>41</v>
      </c>
      <c r="C978" s="37" t="s">
        <v>51</v>
      </c>
      <c r="D978" s="37" t="s">
        <v>59</v>
      </c>
      <c r="E978" s="37" t="s">
        <v>173</v>
      </c>
      <c r="F978" s="37" t="s">
        <v>11</v>
      </c>
      <c r="G978" s="39">
        <f>G979</f>
        <v>15</v>
      </c>
      <c r="H978" s="39">
        <f>H979</f>
        <v>15</v>
      </c>
    </row>
    <row r="979" spans="1:8" ht="15">
      <c r="A979" s="41" t="s">
        <v>14</v>
      </c>
      <c r="B979" s="37" t="s">
        <v>41</v>
      </c>
      <c r="C979" s="37" t="s">
        <v>51</v>
      </c>
      <c r="D979" s="37" t="s">
        <v>59</v>
      </c>
      <c r="E979" s="37" t="s">
        <v>173</v>
      </c>
      <c r="F979" s="37" t="s">
        <v>12</v>
      </c>
      <c r="G979" s="39">
        <v>15</v>
      </c>
      <c r="H979" s="39">
        <v>15</v>
      </c>
    </row>
    <row r="980" spans="1:8" ht="30.75">
      <c r="A980" s="33" t="s">
        <v>378</v>
      </c>
      <c r="B980" s="34" t="s">
        <v>239</v>
      </c>
      <c r="C980" s="34"/>
      <c r="D980" s="34"/>
      <c r="E980" s="34"/>
      <c r="F980" s="34"/>
      <c r="G980" s="35">
        <f aca="true" t="shared" si="110" ref="G980:H982">G981</f>
        <v>5000</v>
      </c>
      <c r="H980" s="35">
        <f t="shared" si="110"/>
        <v>6065</v>
      </c>
    </row>
    <row r="981" spans="1:8" ht="15">
      <c r="A981" s="41" t="s">
        <v>50</v>
      </c>
      <c r="B981" s="37" t="s">
        <v>239</v>
      </c>
      <c r="C981" s="37" t="s">
        <v>51</v>
      </c>
      <c r="D981" s="37"/>
      <c r="E981" s="37"/>
      <c r="F981" s="37"/>
      <c r="G981" s="39">
        <f t="shared" si="110"/>
        <v>5000</v>
      </c>
      <c r="H981" s="39">
        <f t="shared" si="110"/>
        <v>6065</v>
      </c>
    </row>
    <row r="982" spans="1:8" ht="45">
      <c r="A982" s="41" t="s">
        <v>58</v>
      </c>
      <c r="B982" s="37" t="s">
        <v>239</v>
      </c>
      <c r="C982" s="37" t="s">
        <v>51</v>
      </c>
      <c r="D982" s="37" t="s">
        <v>59</v>
      </c>
      <c r="E982" s="37"/>
      <c r="F982" s="37"/>
      <c r="G982" s="39">
        <f t="shared" si="110"/>
        <v>5000</v>
      </c>
      <c r="H982" s="39">
        <f t="shared" si="110"/>
        <v>6065</v>
      </c>
    </row>
    <row r="983" spans="1:8" ht="45">
      <c r="A983" s="41" t="s">
        <v>237</v>
      </c>
      <c r="B983" s="37" t="s">
        <v>239</v>
      </c>
      <c r="C983" s="37" t="s">
        <v>51</v>
      </c>
      <c r="D983" s="37" t="s">
        <v>59</v>
      </c>
      <c r="E983" s="37" t="s">
        <v>162</v>
      </c>
      <c r="F983" s="37"/>
      <c r="G983" s="39">
        <f>G984+G991</f>
        <v>5000</v>
      </c>
      <c r="H983" s="39">
        <f>H984+H991</f>
        <v>6065</v>
      </c>
    </row>
    <row r="984" spans="1:8" ht="15">
      <c r="A984" s="41" t="s">
        <v>55</v>
      </c>
      <c r="B984" s="37" t="s">
        <v>239</v>
      </c>
      <c r="C984" s="37" t="s">
        <v>51</v>
      </c>
      <c r="D984" s="37" t="s">
        <v>59</v>
      </c>
      <c r="E984" s="37" t="s">
        <v>164</v>
      </c>
      <c r="F984" s="37"/>
      <c r="G984" s="39">
        <f>G985+G987+G989</f>
        <v>3414.9</v>
      </c>
      <c r="H984" s="39">
        <f>H985+H987+H989</f>
        <v>4479.9</v>
      </c>
    </row>
    <row r="985" spans="1:8" ht="75">
      <c r="A985" s="41" t="s">
        <v>0</v>
      </c>
      <c r="B985" s="37" t="s">
        <v>239</v>
      </c>
      <c r="C985" s="37" t="s">
        <v>51</v>
      </c>
      <c r="D985" s="37" t="s">
        <v>59</v>
      </c>
      <c r="E985" s="37" t="s">
        <v>164</v>
      </c>
      <c r="F985" s="37" t="s">
        <v>238</v>
      </c>
      <c r="G985" s="39">
        <f>G986</f>
        <v>2819.5</v>
      </c>
      <c r="H985" s="39">
        <f>H986</f>
        <v>3884.5</v>
      </c>
    </row>
    <row r="986" spans="1:8" ht="30">
      <c r="A986" s="41" t="s">
        <v>1</v>
      </c>
      <c r="B986" s="37" t="s">
        <v>239</v>
      </c>
      <c r="C986" s="37" t="s">
        <v>51</v>
      </c>
      <c r="D986" s="37" t="s">
        <v>59</v>
      </c>
      <c r="E986" s="37" t="s">
        <v>164</v>
      </c>
      <c r="F986" s="37" t="s">
        <v>2</v>
      </c>
      <c r="G986" s="39">
        <v>2819.5</v>
      </c>
      <c r="H986" s="39">
        <v>3884.5</v>
      </c>
    </row>
    <row r="987" spans="1:8" ht="30">
      <c r="A987" s="41" t="s">
        <v>5</v>
      </c>
      <c r="B987" s="37" t="s">
        <v>239</v>
      </c>
      <c r="C987" s="37" t="s">
        <v>51</v>
      </c>
      <c r="D987" s="37" t="s">
        <v>59</v>
      </c>
      <c r="E987" s="37" t="s">
        <v>164</v>
      </c>
      <c r="F987" s="37" t="s">
        <v>3</v>
      </c>
      <c r="G987" s="39">
        <f>G988</f>
        <v>485.4</v>
      </c>
      <c r="H987" s="39">
        <f>H988</f>
        <v>485.4</v>
      </c>
    </row>
    <row r="988" spans="1:8" ht="45">
      <c r="A988" s="41" t="s">
        <v>6</v>
      </c>
      <c r="B988" s="37" t="s">
        <v>239</v>
      </c>
      <c r="C988" s="37" t="s">
        <v>51</v>
      </c>
      <c r="D988" s="37" t="s">
        <v>59</v>
      </c>
      <c r="E988" s="37" t="s">
        <v>164</v>
      </c>
      <c r="F988" s="37" t="s">
        <v>4</v>
      </c>
      <c r="G988" s="39">
        <v>485.4</v>
      </c>
      <c r="H988" s="39">
        <v>485.4</v>
      </c>
    </row>
    <row r="989" spans="1:8" ht="15">
      <c r="A989" s="41" t="s">
        <v>13</v>
      </c>
      <c r="B989" s="37" t="s">
        <v>239</v>
      </c>
      <c r="C989" s="37" t="s">
        <v>51</v>
      </c>
      <c r="D989" s="37" t="s">
        <v>59</v>
      </c>
      <c r="E989" s="37" t="s">
        <v>164</v>
      </c>
      <c r="F989" s="37" t="s">
        <v>11</v>
      </c>
      <c r="G989" s="39">
        <f>G990</f>
        <v>110</v>
      </c>
      <c r="H989" s="39">
        <f>H990</f>
        <v>110</v>
      </c>
    </row>
    <row r="990" spans="1:8" ht="15">
      <c r="A990" s="41" t="s">
        <v>14</v>
      </c>
      <c r="B990" s="37" t="s">
        <v>239</v>
      </c>
      <c r="C990" s="37" t="s">
        <v>51</v>
      </c>
      <c r="D990" s="37" t="s">
        <v>59</v>
      </c>
      <c r="E990" s="37" t="s">
        <v>164</v>
      </c>
      <c r="F990" s="37" t="s">
        <v>12</v>
      </c>
      <c r="G990" s="39">
        <v>110</v>
      </c>
      <c r="H990" s="39">
        <v>110</v>
      </c>
    </row>
    <row r="991" spans="1:8" ht="15">
      <c r="A991" s="41" t="s">
        <v>27</v>
      </c>
      <c r="B991" s="37" t="s">
        <v>239</v>
      </c>
      <c r="C991" s="37" t="s">
        <v>51</v>
      </c>
      <c r="D991" s="37" t="s">
        <v>59</v>
      </c>
      <c r="E991" s="37" t="s">
        <v>165</v>
      </c>
      <c r="F991" s="37"/>
      <c r="G991" s="39">
        <f>G992</f>
        <v>1585.1</v>
      </c>
      <c r="H991" s="39">
        <f>H992</f>
        <v>1585.1</v>
      </c>
    </row>
    <row r="992" spans="1:8" ht="75">
      <c r="A992" s="41" t="s">
        <v>0</v>
      </c>
      <c r="B992" s="37" t="s">
        <v>239</v>
      </c>
      <c r="C992" s="37" t="s">
        <v>51</v>
      </c>
      <c r="D992" s="37" t="s">
        <v>59</v>
      </c>
      <c r="E992" s="37" t="s">
        <v>165</v>
      </c>
      <c r="F992" s="37" t="s">
        <v>238</v>
      </c>
      <c r="G992" s="39">
        <f>G993</f>
        <v>1585.1</v>
      </c>
      <c r="H992" s="39">
        <f>H993</f>
        <v>1585.1</v>
      </c>
    </row>
    <row r="993" spans="1:8" ht="30">
      <c r="A993" s="41" t="s">
        <v>1</v>
      </c>
      <c r="B993" s="37" t="s">
        <v>239</v>
      </c>
      <c r="C993" s="37" t="s">
        <v>51</v>
      </c>
      <c r="D993" s="37" t="s">
        <v>59</v>
      </c>
      <c r="E993" s="37" t="s">
        <v>165</v>
      </c>
      <c r="F993" s="37" t="s">
        <v>2</v>
      </c>
      <c r="G993" s="39">
        <v>1585.1</v>
      </c>
      <c r="H993" s="39">
        <v>1585.1</v>
      </c>
    </row>
    <row r="994" spans="1:8" ht="15">
      <c r="A994" s="49" t="s">
        <v>43</v>
      </c>
      <c r="B994" s="50"/>
      <c r="C994" s="50"/>
      <c r="D994" s="50"/>
      <c r="E994" s="34"/>
      <c r="F994" s="50"/>
      <c r="G994" s="35">
        <f>G12+G24+G576+G761+G967+G980</f>
        <v>2011515.4</v>
      </c>
      <c r="H994" s="35">
        <f>H12+H24+H576+H761+H967+H980</f>
        <v>2237401.7</v>
      </c>
    </row>
  </sheetData>
  <sheetProtection/>
  <mergeCells count="14">
    <mergeCell ref="G10:G11"/>
    <mergeCell ref="H10:H11"/>
    <mergeCell ref="A10:A11"/>
    <mergeCell ref="B10:B11"/>
    <mergeCell ref="B6:H6"/>
    <mergeCell ref="D10:D11"/>
    <mergeCell ref="E10:E11"/>
    <mergeCell ref="A8:H8"/>
    <mergeCell ref="B5:H5"/>
    <mergeCell ref="B2:H2"/>
    <mergeCell ref="B3:H3"/>
    <mergeCell ref="B4:H4"/>
    <mergeCell ref="F10:F11"/>
    <mergeCell ref="C10:C11"/>
  </mergeCells>
  <printOptions/>
  <pageMargins left="0.5511811023622047" right="0.3937007874015748" top="0.35433070866141736" bottom="0.2362204724409449" header="0.15748031496062992" footer="0.15748031496062992"/>
  <pageSetup horizontalDpi="600" verticalDpi="600" orientation="portrait" paperSize="9" scale="60" r:id="rId1"/>
  <headerFooter alignWithMargins="0">
    <oddHeader>&amp;CСтраница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918"/>
  <sheetViews>
    <sheetView tabSelected="1" zoomScale="55" zoomScaleNormal="55" zoomScaleSheetLayoutView="75" zoomScalePageLayoutView="75" workbookViewId="0" topLeftCell="A407">
      <selection activeCell="I412" sqref="I412"/>
    </sheetView>
  </sheetViews>
  <sheetFormatPr defaultColWidth="9.28125" defaultRowHeight="15"/>
  <cols>
    <col min="1" max="1" width="70.7109375" style="2" customWidth="1"/>
    <col min="2" max="2" width="8.8515625" style="2" customWidth="1"/>
    <col min="3" max="3" width="7.140625" style="2" customWidth="1"/>
    <col min="4" max="4" width="17.00390625" style="2" customWidth="1"/>
    <col min="5" max="5" width="7.421875" style="2" customWidth="1"/>
    <col min="6" max="6" width="15.57421875" style="2" customWidth="1"/>
    <col min="7" max="7" width="16.28125" style="2" customWidth="1"/>
    <col min="8" max="16384" width="9.28125" style="2" customWidth="1"/>
  </cols>
  <sheetData>
    <row r="2" spans="2:7" ht="15">
      <c r="B2" s="83" t="s">
        <v>744</v>
      </c>
      <c r="C2" s="83"/>
      <c r="D2" s="83"/>
      <c r="E2" s="83"/>
      <c r="F2" s="68"/>
      <c r="G2" s="68"/>
    </row>
    <row r="3" spans="1:7" ht="22.5" customHeight="1">
      <c r="A3" s="58"/>
      <c r="B3" s="85" t="s">
        <v>374</v>
      </c>
      <c r="C3" s="95"/>
      <c r="D3" s="95"/>
      <c r="E3" s="95"/>
      <c r="F3" s="95"/>
      <c r="G3" s="95"/>
    </row>
    <row r="4" spans="2:7" ht="15">
      <c r="B4" s="79" t="s">
        <v>745</v>
      </c>
      <c r="C4" s="79"/>
      <c r="D4" s="79"/>
      <c r="E4" s="79"/>
      <c r="F4" s="95"/>
      <c r="G4" s="95"/>
    </row>
    <row r="5" spans="1:7" ht="15">
      <c r="A5" s="7"/>
      <c r="B5" s="79" t="s">
        <v>708</v>
      </c>
      <c r="C5" s="79"/>
      <c r="D5" s="79"/>
      <c r="E5" s="79"/>
      <c r="F5" s="95"/>
      <c r="G5" s="95"/>
    </row>
    <row r="6" spans="1:7" ht="15">
      <c r="A6" s="7"/>
      <c r="B6" s="80" t="s">
        <v>430</v>
      </c>
      <c r="C6" s="80"/>
      <c r="D6" s="80"/>
      <c r="E6" s="80"/>
      <c r="F6" s="95"/>
      <c r="G6" s="95"/>
    </row>
    <row r="7" spans="1:5" ht="15">
      <c r="A7" s="7"/>
      <c r="B7" s="7"/>
      <c r="C7" s="7"/>
      <c r="D7" s="7"/>
      <c r="E7" s="7"/>
    </row>
    <row r="8" spans="1:7" ht="72.75" customHeight="1">
      <c r="A8" s="81" t="s">
        <v>750</v>
      </c>
      <c r="B8" s="81"/>
      <c r="C8" s="81"/>
      <c r="D8" s="81"/>
      <c r="E8" s="81"/>
      <c r="F8" s="92"/>
      <c r="G8" s="92"/>
    </row>
    <row r="9" spans="1:7" ht="21" customHeight="1">
      <c r="A9" s="81" t="s">
        <v>749</v>
      </c>
      <c r="B9" s="92"/>
      <c r="C9" s="92"/>
      <c r="D9" s="92"/>
      <c r="E9" s="92"/>
      <c r="F9" s="92"/>
      <c r="G9" s="92"/>
    </row>
    <row r="10" spans="1:7" ht="57.75" customHeight="1">
      <c r="A10" s="82" t="s">
        <v>135</v>
      </c>
      <c r="B10" s="82"/>
      <c r="C10" s="82"/>
      <c r="D10" s="82"/>
      <c r="E10" s="82"/>
      <c r="F10" s="92"/>
      <c r="G10" s="92"/>
    </row>
    <row r="11" spans="1:5" ht="15">
      <c r="A11" s="86"/>
      <c r="B11" s="86"/>
      <c r="C11" s="86"/>
      <c r="D11" s="86"/>
      <c r="E11" s="86"/>
    </row>
    <row r="12" spans="1:5" ht="15">
      <c r="A12" s="7"/>
      <c r="B12" s="7"/>
      <c r="C12" s="7"/>
      <c r="D12" s="7"/>
      <c r="E12" s="7"/>
    </row>
    <row r="13" spans="1:7" ht="15">
      <c r="A13" s="84" t="s">
        <v>96</v>
      </c>
      <c r="B13" s="84" t="s">
        <v>45</v>
      </c>
      <c r="C13" s="84" t="s">
        <v>46</v>
      </c>
      <c r="D13" s="84" t="s">
        <v>47</v>
      </c>
      <c r="E13" s="84" t="s">
        <v>48</v>
      </c>
      <c r="F13" s="77" t="s">
        <v>432</v>
      </c>
      <c r="G13" s="77" t="s">
        <v>433</v>
      </c>
    </row>
    <row r="14" spans="1:7" ht="15">
      <c r="A14" s="84"/>
      <c r="B14" s="84"/>
      <c r="C14" s="84"/>
      <c r="D14" s="84"/>
      <c r="E14" s="84"/>
      <c r="F14" s="78"/>
      <c r="G14" s="78"/>
    </row>
    <row r="15" spans="1:7" ht="15">
      <c r="A15" s="20" t="s">
        <v>50</v>
      </c>
      <c r="B15" s="1" t="s">
        <v>51</v>
      </c>
      <c r="C15" s="1"/>
      <c r="D15" s="1"/>
      <c r="E15" s="1"/>
      <c r="F15" s="8">
        <f>F16+F21+F31+F53+F75+F80</f>
        <v>194991.5</v>
      </c>
      <c r="G15" s="8">
        <f>G16+G21+G31+G53+G75+G80</f>
        <v>201772.5</v>
      </c>
    </row>
    <row r="16" spans="1:7" ht="30">
      <c r="A16" s="13" t="s">
        <v>278</v>
      </c>
      <c r="B16" s="10" t="s">
        <v>51</v>
      </c>
      <c r="C16" s="10" t="s">
        <v>52</v>
      </c>
      <c r="D16" s="10"/>
      <c r="E16" s="10"/>
      <c r="F16" s="11">
        <f aca="true" t="shared" si="0" ref="F16:G19">F17</f>
        <v>2252.2</v>
      </c>
      <c r="G16" s="11">
        <f t="shared" si="0"/>
        <v>2252.2</v>
      </c>
    </row>
    <row r="17" spans="1:7" ht="30">
      <c r="A17" s="13" t="s">
        <v>237</v>
      </c>
      <c r="B17" s="10" t="s">
        <v>51</v>
      </c>
      <c r="C17" s="10" t="s">
        <v>52</v>
      </c>
      <c r="D17" s="10" t="s">
        <v>162</v>
      </c>
      <c r="E17" s="10"/>
      <c r="F17" s="11">
        <f t="shared" si="0"/>
        <v>2252.2</v>
      </c>
      <c r="G17" s="11">
        <f t="shared" si="0"/>
        <v>2252.2</v>
      </c>
    </row>
    <row r="18" spans="1:7" ht="15">
      <c r="A18" s="13" t="s">
        <v>280</v>
      </c>
      <c r="B18" s="10" t="s">
        <v>51</v>
      </c>
      <c r="C18" s="10" t="s">
        <v>52</v>
      </c>
      <c r="D18" s="10" t="s">
        <v>163</v>
      </c>
      <c r="E18" s="10"/>
      <c r="F18" s="11">
        <f t="shared" si="0"/>
        <v>2252.2</v>
      </c>
      <c r="G18" s="11">
        <f t="shared" si="0"/>
        <v>2252.2</v>
      </c>
    </row>
    <row r="19" spans="1:7" ht="60">
      <c r="A19" s="12" t="s">
        <v>0</v>
      </c>
      <c r="B19" s="10" t="s">
        <v>51</v>
      </c>
      <c r="C19" s="10" t="s">
        <v>52</v>
      </c>
      <c r="D19" s="10" t="s">
        <v>163</v>
      </c>
      <c r="E19" s="10" t="s">
        <v>238</v>
      </c>
      <c r="F19" s="11">
        <f t="shared" si="0"/>
        <v>2252.2</v>
      </c>
      <c r="G19" s="11">
        <f t="shared" si="0"/>
        <v>2252.2</v>
      </c>
    </row>
    <row r="20" spans="1:7" ht="30">
      <c r="A20" s="12" t="s">
        <v>1</v>
      </c>
      <c r="B20" s="10" t="s">
        <v>51</v>
      </c>
      <c r="C20" s="10" t="s">
        <v>52</v>
      </c>
      <c r="D20" s="10" t="s">
        <v>163</v>
      </c>
      <c r="E20" s="10" t="s">
        <v>2</v>
      </c>
      <c r="F20" s="11">
        <f>'прил 7 '!G30</f>
        <v>2252.2</v>
      </c>
      <c r="G20" s="11">
        <f>'прил 7 '!H30</f>
        <v>2252.2</v>
      </c>
    </row>
    <row r="21" spans="1:7" ht="45">
      <c r="A21" s="13" t="s">
        <v>53</v>
      </c>
      <c r="B21" s="10" t="s">
        <v>51</v>
      </c>
      <c r="C21" s="10" t="s">
        <v>54</v>
      </c>
      <c r="D21" s="10"/>
      <c r="E21" s="10"/>
      <c r="F21" s="11">
        <f>F22</f>
        <v>6183.8</v>
      </c>
      <c r="G21" s="11">
        <f>G22</f>
        <v>6183.8</v>
      </c>
    </row>
    <row r="22" spans="1:7" ht="30">
      <c r="A22" s="13" t="s">
        <v>237</v>
      </c>
      <c r="B22" s="10" t="s">
        <v>51</v>
      </c>
      <c r="C22" s="10" t="s">
        <v>54</v>
      </c>
      <c r="D22" s="10" t="s">
        <v>162</v>
      </c>
      <c r="E22" s="10"/>
      <c r="F22" s="11">
        <f>F23+F28</f>
        <v>6183.8</v>
      </c>
      <c r="G22" s="11">
        <f>G23+G28</f>
        <v>6183.8</v>
      </c>
    </row>
    <row r="23" spans="1:7" ht="15">
      <c r="A23" s="13" t="s">
        <v>55</v>
      </c>
      <c r="B23" s="10" t="s">
        <v>51</v>
      </c>
      <c r="C23" s="10" t="s">
        <v>54</v>
      </c>
      <c r="D23" s="10" t="s">
        <v>164</v>
      </c>
      <c r="E23" s="10"/>
      <c r="F23" s="11">
        <f>F24+F26</f>
        <v>2723.8</v>
      </c>
      <c r="G23" s="11">
        <f>G24+G26</f>
        <v>2723.8</v>
      </c>
    </row>
    <row r="24" spans="1:7" ht="60">
      <c r="A24" s="12" t="s">
        <v>0</v>
      </c>
      <c r="B24" s="10" t="s">
        <v>51</v>
      </c>
      <c r="C24" s="10" t="s">
        <v>54</v>
      </c>
      <c r="D24" s="10" t="s">
        <v>164</v>
      </c>
      <c r="E24" s="10" t="s">
        <v>238</v>
      </c>
      <c r="F24" s="11">
        <f>F25</f>
        <v>2522.5</v>
      </c>
      <c r="G24" s="11">
        <f>G25</f>
        <v>2522.5</v>
      </c>
    </row>
    <row r="25" spans="1:7" ht="30">
      <c r="A25" s="12" t="s">
        <v>1</v>
      </c>
      <c r="B25" s="10" t="s">
        <v>51</v>
      </c>
      <c r="C25" s="10" t="s">
        <v>54</v>
      </c>
      <c r="D25" s="10" t="s">
        <v>164</v>
      </c>
      <c r="E25" s="10" t="s">
        <v>2</v>
      </c>
      <c r="F25" s="11">
        <f>'прил 7 '!G18</f>
        <v>2522.5</v>
      </c>
      <c r="G25" s="11">
        <f>'прил 7 '!H18</f>
        <v>2522.5</v>
      </c>
    </row>
    <row r="26" spans="1:7" ht="30">
      <c r="A26" s="12" t="s">
        <v>5</v>
      </c>
      <c r="B26" s="10" t="s">
        <v>51</v>
      </c>
      <c r="C26" s="10" t="s">
        <v>54</v>
      </c>
      <c r="D26" s="10" t="s">
        <v>164</v>
      </c>
      <c r="E26" s="10" t="s">
        <v>3</v>
      </c>
      <c r="F26" s="11">
        <f>F27</f>
        <v>201.3</v>
      </c>
      <c r="G26" s="11">
        <f>G27</f>
        <v>201.3</v>
      </c>
    </row>
    <row r="27" spans="1:7" ht="30">
      <c r="A27" s="12" t="s">
        <v>6</v>
      </c>
      <c r="B27" s="10" t="s">
        <v>51</v>
      </c>
      <c r="C27" s="10" t="s">
        <v>54</v>
      </c>
      <c r="D27" s="10" t="s">
        <v>164</v>
      </c>
      <c r="E27" s="10" t="s">
        <v>4</v>
      </c>
      <c r="F27" s="11">
        <f>'прил 7 '!G20</f>
        <v>201.3</v>
      </c>
      <c r="G27" s="11">
        <f>'прил 7 '!H20</f>
        <v>201.3</v>
      </c>
    </row>
    <row r="28" spans="1:7" ht="30">
      <c r="A28" s="9" t="s">
        <v>111</v>
      </c>
      <c r="B28" s="10" t="s">
        <v>51</v>
      </c>
      <c r="C28" s="10" t="s">
        <v>54</v>
      </c>
      <c r="D28" s="10" t="s">
        <v>110</v>
      </c>
      <c r="E28" s="10"/>
      <c r="F28" s="11">
        <f>F29</f>
        <v>3460</v>
      </c>
      <c r="G28" s="11">
        <f>G29</f>
        <v>3460</v>
      </c>
    </row>
    <row r="29" spans="1:7" ht="60">
      <c r="A29" s="12" t="s">
        <v>0</v>
      </c>
      <c r="B29" s="10" t="s">
        <v>51</v>
      </c>
      <c r="C29" s="10" t="s">
        <v>54</v>
      </c>
      <c r="D29" s="10" t="s">
        <v>110</v>
      </c>
      <c r="E29" s="10" t="s">
        <v>238</v>
      </c>
      <c r="F29" s="11">
        <f>F30</f>
        <v>3460</v>
      </c>
      <c r="G29" s="11">
        <f>G30</f>
        <v>3460</v>
      </c>
    </row>
    <row r="30" spans="1:7" ht="30">
      <c r="A30" s="12" t="s">
        <v>1</v>
      </c>
      <c r="B30" s="10" t="s">
        <v>51</v>
      </c>
      <c r="C30" s="10" t="s">
        <v>54</v>
      </c>
      <c r="D30" s="10" t="s">
        <v>110</v>
      </c>
      <c r="E30" s="10" t="s">
        <v>2</v>
      </c>
      <c r="F30" s="11">
        <f>'прил 7 '!G23</f>
        <v>3460</v>
      </c>
      <c r="G30" s="11">
        <f>'прил 7 '!H23</f>
        <v>3460</v>
      </c>
    </row>
    <row r="31" spans="1:7" ht="45">
      <c r="A31" s="13" t="s">
        <v>56</v>
      </c>
      <c r="B31" s="10" t="s">
        <v>51</v>
      </c>
      <c r="C31" s="10" t="s">
        <v>57</v>
      </c>
      <c r="D31" s="10"/>
      <c r="E31" s="10"/>
      <c r="F31" s="11">
        <f>F32+F48</f>
        <v>88961</v>
      </c>
      <c r="G31" s="11">
        <f>G32+G48</f>
        <v>90523</v>
      </c>
    </row>
    <row r="32" spans="1:7" ht="46.5">
      <c r="A32" s="63" t="s">
        <v>571</v>
      </c>
      <c r="B32" s="10" t="s">
        <v>51</v>
      </c>
      <c r="C32" s="10" t="s">
        <v>57</v>
      </c>
      <c r="D32" s="10" t="s">
        <v>185</v>
      </c>
      <c r="E32" s="10"/>
      <c r="F32" s="11">
        <f>F33</f>
        <v>83115</v>
      </c>
      <c r="G32" s="11">
        <f>G33</f>
        <v>84443</v>
      </c>
    </row>
    <row r="33" spans="1:7" ht="15">
      <c r="A33" s="9" t="s">
        <v>116</v>
      </c>
      <c r="B33" s="10" t="s">
        <v>51</v>
      </c>
      <c r="C33" s="10" t="s">
        <v>57</v>
      </c>
      <c r="D33" s="10" t="s">
        <v>186</v>
      </c>
      <c r="E33" s="10"/>
      <c r="F33" s="11">
        <f>F34</f>
        <v>83115</v>
      </c>
      <c r="G33" s="11">
        <f>G34</f>
        <v>84443</v>
      </c>
    </row>
    <row r="34" spans="1:7" ht="30">
      <c r="A34" s="13" t="s">
        <v>126</v>
      </c>
      <c r="B34" s="10" t="s">
        <v>51</v>
      </c>
      <c r="C34" s="10" t="s">
        <v>57</v>
      </c>
      <c r="D34" s="10" t="s">
        <v>188</v>
      </c>
      <c r="E34" s="10"/>
      <c r="F34" s="11">
        <f>F35+F43</f>
        <v>83115</v>
      </c>
      <c r="G34" s="11">
        <f>G35+G43</f>
        <v>84443</v>
      </c>
    </row>
    <row r="35" spans="1:7" ht="15">
      <c r="A35" s="13" t="s">
        <v>174</v>
      </c>
      <c r="B35" s="10" t="s">
        <v>51</v>
      </c>
      <c r="C35" s="10" t="s">
        <v>57</v>
      </c>
      <c r="D35" s="10" t="s">
        <v>173</v>
      </c>
      <c r="E35" s="10"/>
      <c r="F35" s="11">
        <f>F36+F38+F40</f>
        <v>81243</v>
      </c>
      <c r="G35" s="11">
        <f>G36+G38+G40</f>
        <v>82550</v>
      </c>
    </row>
    <row r="36" spans="1:7" ht="60">
      <c r="A36" s="12" t="s">
        <v>0</v>
      </c>
      <c r="B36" s="10" t="s">
        <v>51</v>
      </c>
      <c r="C36" s="10" t="s">
        <v>57</v>
      </c>
      <c r="D36" s="10" t="s">
        <v>173</v>
      </c>
      <c r="E36" s="10" t="s">
        <v>238</v>
      </c>
      <c r="F36" s="11">
        <f>F37</f>
        <v>57826.6</v>
      </c>
      <c r="G36" s="11">
        <f>G37</f>
        <v>57826.6</v>
      </c>
    </row>
    <row r="37" spans="1:7" ht="30">
      <c r="A37" s="12" t="s">
        <v>1</v>
      </c>
      <c r="B37" s="10" t="s">
        <v>51</v>
      </c>
      <c r="C37" s="10" t="s">
        <v>57</v>
      </c>
      <c r="D37" s="10" t="s">
        <v>173</v>
      </c>
      <c r="E37" s="10" t="s">
        <v>2</v>
      </c>
      <c r="F37" s="11">
        <f>'прил 7 '!G37</f>
        <v>57826.6</v>
      </c>
      <c r="G37" s="11">
        <f>'прил 7 '!H37</f>
        <v>57826.6</v>
      </c>
    </row>
    <row r="38" spans="1:7" ht="30">
      <c r="A38" s="12" t="s">
        <v>5</v>
      </c>
      <c r="B38" s="10" t="s">
        <v>51</v>
      </c>
      <c r="C38" s="10" t="s">
        <v>57</v>
      </c>
      <c r="D38" s="10" t="s">
        <v>173</v>
      </c>
      <c r="E38" s="10" t="s">
        <v>3</v>
      </c>
      <c r="F38" s="11">
        <f>F39</f>
        <v>21116.4</v>
      </c>
      <c r="G38" s="11">
        <f>G39</f>
        <v>22423.4</v>
      </c>
    </row>
    <row r="39" spans="1:7" ht="30">
      <c r="A39" s="12" t="s">
        <v>6</v>
      </c>
      <c r="B39" s="10" t="s">
        <v>51</v>
      </c>
      <c r="C39" s="10" t="s">
        <v>57</v>
      </c>
      <c r="D39" s="10" t="s">
        <v>173</v>
      </c>
      <c r="E39" s="10" t="s">
        <v>4</v>
      </c>
      <c r="F39" s="11">
        <f>'прил 7 '!G39</f>
        <v>21116.4</v>
      </c>
      <c r="G39" s="11">
        <f>'прил 7 '!H39</f>
        <v>22423.4</v>
      </c>
    </row>
    <row r="40" spans="1:7" ht="15">
      <c r="A40" s="12" t="s">
        <v>13</v>
      </c>
      <c r="B40" s="10" t="s">
        <v>51</v>
      </c>
      <c r="C40" s="10" t="s">
        <v>57</v>
      </c>
      <c r="D40" s="10" t="s">
        <v>173</v>
      </c>
      <c r="E40" s="10" t="s">
        <v>11</v>
      </c>
      <c r="F40" s="11">
        <f>F41+F42</f>
        <v>2300</v>
      </c>
      <c r="G40" s="11">
        <f>G41+G42</f>
        <v>2300</v>
      </c>
    </row>
    <row r="41" spans="1:7" ht="15">
      <c r="A41" s="9" t="s">
        <v>14</v>
      </c>
      <c r="B41" s="10" t="s">
        <v>51</v>
      </c>
      <c r="C41" s="10" t="s">
        <v>57</v>
      </c>
      <c r="D41" s="10" t="s">
        <v>173</v>
      </c>
      <c r="E41" s="10" t="s">
        <v>12</v>
      </c>
      <c r="F41" s="11">
        <f>'прил 7 '!G41</f>
        <v>2210</v>
      </c>
      <c r="G41" s="11">
        <f>'прил 7 '!H41</f>
        <v>2210</v>
      </c>
    </row>
    <row r="42" spans="1:7" ht="30">
      <c r="A42" s="41" t="s">
        <v>426</v>
      </c>
      <c r="B42" s="37" t="s">
        <v>51</v>
      </c>
      <c r="C42" s="37" t="s">
        <v>57</v>
      </c>
      <c r="D42" s="37" t="s">
        <v>173</v>
      </c>
      <c r="E42" s="37" t="s">
        <v>425</v>
      </c>
      <c r="F42" s="39">
        <f>'прил 7 '!G42</f>
        <v>90</v>
      </c>
      <c r="G42" s="39">
        <f>'прил 7 '!H42</f>
        <v>90</v>
      </c>
    </row>
    <row r="43" spans="1:7" ht="60">
      <c r="A43" s="14" t="s">
        <v>356</v>
      </c>
      <c r="B43" s="10" t="s">
        <v>51</v>
      </c>
      <c r="C43" s="10" t="s">
        <v>57</v>
      </c>
      <c r="D43" s="10" t="s">
        <v>121</v>
      </c>
      <c r="E43" s="10"/>
      <c r="F43" s="11">
        <f>F44+F46</f>
        <v>1872</v>
      </c>
      <c r="G43" s="11">
        <f>G44+G46</f>
        <v>1893</v>
      </c>
    </row>
    <row r="44" spans="1:7" ht="60">
      <c r="A44" s="12" t="s">
        <v>0</v>
      </c>
      <c r="B44" s="10" t="s">
        <v>51</v>
      </c>
      <c r="C44" s="10" t="s">
        <v>57</v>
      </c>
      <c r="D44" s="10" t="s">
        <v>121</v>
      </c>
      <c r="E44" s="10" t="s">
        <v>238</v>
      </c>
      <c r="F44" s="11">
        <f>F45</f>
        <v>1545.9</v>
      </c>
      <c r="G44" s="11">
        <f>G45</f>
        <v>1545.9</v>
      </c>
    </row>
    <row r="45" spans="1:7" ht="30">
      <c r="A45" s="12" t="s">
        <v>1</v>
      </c>
      <c r="B45" s="10" t="s">
        <v>51</v>
      </c>
      <c r="C45" s="10" t="s">
        <v>57</v>
      </c>
      <c r="D45" s="10" t="s">
        <v>121</v>
      </c>
      <c r="E45" s="10" t="s">
        <v>2</v>
      </c>
      <c r="F45" s="11">
        <f>'прил 7 '!G45</f>
        <v>1545.9</v>
      </c>
      <c r="G45" s="11">
        <f>'прил 7 '!H45</f>
        <v>1545.9</v>
      </c>
    </row>
    <row r="46" spans="1:7" ht="30">
      <c r="A46" s="12" t="s">
        <v>5</v>
      </c>
      <c r="B46" s="10" t="s">
        <v>51</v>
      </c>
      <c r="C46" s="10" t="s">
        <v>57</v>
      </c>
      <c r="D46" s="10" t="s">
        <v>121</v>
      </c>
      <c r="E46" s="10" t="s">
        <v>3</v>
      </c>
      <c r="F46" s="11">
        <f>F47</f>
        <v>326.1</v>
      </c>
      <c r="G46" s="11">
        <f>G47</f>
        <v>347.1</v>
      </c>
    </row>
    <row r="47" spans="1:7" ht="30">
      <c r="A47" s="12" t="s">
        <v>6</v>
      </c>
      <c r="B47" s="10" t="s">
        <v>51</v>
      </c>
      <c r="C47" s="10" t="s">
        <v>57</v>
      </c>
      <c r="D47" s="10" t="s">
        <v>121</v>
      </c>
      <c r="E47" s="10" t="s">
        <v>4</v>
      </c>
      <c r="F47" s="11">
        <f>'прил 7 '!G47</f>
        <v>326.1</v>
      </c>
      <c r="G47" s="11">
        <f>'прил 7 '!H47</f>
        <v>347.1</v>
      </c>
    </row>
    <row r="48" spans="1:7" ht="45">
      <c r="A48" s="9" t="s">
        <v>271</v>
      </c>
      <c r="B48" s="10" t="s">
        <v>51</v>
      </c>
      <c r="C48" s="10" t="s">
        <v>57</v>
      </c>
      <c r="D48" s="10" t="s">
        <v>275</v>
      </c>
      <c r="E48" s="10"/>
      <c r="F48" s="11">
        <f aca="true" t="shared" si="1" ref="F48:G51">F49</f>
        <v>5846</v>
      </c>
      <c r="G48" s="11">
        <f t="shared" si="1"/>
        <v>6080</v>
      </c>
    </row>
    <row r="49" spans="1:7" ht="90">
      <c r="A49" s="12" t="s">
        <v>667</v>
      </c>
      <c r="B49" s="10" t="s">
        <v>51</v>
      </c>
      <c r="C49" s="10" t="s">
        <v>57</v>
      </c>
      <c r="D49" s="10" t="s">
        <v>273</v>
      </c>
      <c r="E49" s="10"/>
      <c r="F49" s="11">
        <f t="shared" si="1"/>
        <v>5846</v>
      </c>
      <c r="G49" s="11">
        <f t="shared" si="1"/>
        <v>6080</v>
      </c>
    </row>
    <row r="50" spans="1:7" ht="60">
      <c r="A50" s="13" t="s">
        <v>669</v>
      </c>
      <c r="B50" s="10" t="s">
        <v>51</v>
      </c>
      <c r="C50" s="10" t="s">
        <v>57</v>
      </c>
      <c r="D50" s="10" t="s">
        <v>668</v>
      </c>
      <c r="E50" s="10"/>
      <c r="F50" s="11">
        <f t="shared" si="1"/>
        <v>5846</v>
      </c>
      <c r="G50" s="11">
        <f t="shared" si="1"/>
        <v>6080</v>
      </c>
    </row>
    <row r="51" spans="1:7" ht="30">
      <c r="A51" s="12" t="s">
        <v>5</v>
      </c>
      <c r="B51" s="10" t="s">
        <v>51</v>
      </c>
      <c r="C51" s="10" t="s">
        <v>57</v>
      </c>
      <c r="D51" s="10" t="s">
        <v>668</v>
      </c>
      <c r="E51" s="10" t="s">
        <v>3</v>
      </c>
      <c r="F51" s="11">
        <f t="shared" si="1"/>
        <v>5846</v>
      </c>
      <c r="G51" s="11">
        <f t="shared" si="1"/>
        <v>6080</v>
      </c>
    </row>
    <row r="52" spans="1:7" ht="30">
      <c r="A52" s="12" t="s">
        <v>6</v>
      </c>
      <c r="B52" s="10" t="s">
        <v>51</v>
      </c>
      <c r="C52" s="10" t="s">
        <v>57</v>
      </c>
      <c r="D52" s="10" t="s">
        <v>668</v>
      </c>
      <c r="E52" s="10" t="s">
        <v>4</v>
      </c>
      <c r="F52" s="11">
        <f>'прил 7 '!G52</f>
        <v>5846</v>
      </c>
      <c r="G52" s="11">
        <f>'прил 7 '!H52</f>
        <v>6080</v>
      </c>
    </row>
    <row r="53" spans="1:7" ht="45">
      <c r="A53" s="13" t="s">
        <v>58</v>
      </c>
      <c r="B53" s="10" t="s">
        <v>51</v>
      </c>
      <c r="C53" s="10" t="s">
        <v>59</v>
      </c>
      <c r="D53" s="10"/>
      <c r="E53" s="10"/>
      <c r="F53" s="11">
        <f>F54+F64</f>
        <v>16700</v>
      </c>
      <c r="G53" s="11">
        <f>G54+G64</f>
        <v>17865</v>
      </c>
    </row>
    <row r="54" spans="1:7" ht="46.5">
      <c r="A54" s="63" t="s">
        <v>571</v>
      </c>
      <c r="B54" s="10" t="s">
        <v>51</v>
      </c>
      <c r="C54" s="10" t="s">
        <v>59</v>
      </c>
      <c r="D54" s="10" t="s">
        <v>185</v>
      </c>
      <c r="E54" s="10"/>
      <c r="F54" s="11">
        <f aca="true" t="shared" si="2" ref="F54:G56">F55</f>
        <v>11700</v>
      </c>
      <c r="G54" s="11">
        <f t="shared" si="2"/>
        <v>11800</v>
      </c>
    </row>
    <row r="55" spans="1:7" ht="15">
      <c r="A55" s="9" t="s">
        <v>116</v>
      </c>
      <c r="B55" s="10" t="s">
        <v>51</v>
      </c>
      <c r="C55" s="10" t="s">
        <v>59</v>
      </c>
      <c r="D55" s="10" t="s">
        <v>186</v>
      </c>
      <c r="E55" s="10"/>
      <c r="F55" s="11">
        <f t="shared" si="2"/>
        <v>11700</v>
      </c>
      <c r="G55" s="11">
        <f t="shared" si="2"/>
        <v>11800</v>
      </c>
    </row>
    <row r="56" spans="1:7" ht="30">
      <c r="A56" s="13" t="s">
        <v>126</v>
      </c>
      <c r="B56" s="10" t="s">
        <v>51</v>
      </c>
      <c r="C56" s="10" t="s">
        <v>59</v>
      </c>
      <c r="D56" s="10" t="s">
        <v>188</v>
      </c>
      <c r="E56" s="10"/>
      <c r="F56" s="11">
        <f t="shared" si="2"/>
        <v>11700</v>
      </c>
      <c r="G56" s="11">
        <f t="shared" si="2"/>
        <v>11800</v>
      </c>
    </row>
    <row r="57" spans="1:7" ht="15">
      <c r="A57" s="13" t="s">
        <v>174</v>
      </c>
      <c r="B57" s="10" t="s">
        <v>51</v>
      </c>
      <c r="C57" s="10" t="s">
        <v>59</v>
      </c>
      <c r="D57" s="10" t="s">
        <v>173</v>
      </c>
      <c r="E57" s="10"/>
      <c r="F57" s="11">
        <f>F58+F60+F62</f>
        <v>11700</v>
      </c>
      <c r="G57" s="11">
        <f>G58+G60+G62</f>
        <v>11800</v>
      </c>
    </row>
    <row r="58" spans="1:7" ht="60">
      <c r="A58" s="12" t="s">
        <v>0</v>
      </c>
      <c r="B58" s="10" t="s">
        <v>51</v>
      </c>
      <c r="C58" s="10" t="s">
        <v>59</v>
      </c>
      <c r="D58" s="10" t="s">
        <v>173</v>
      </c>
      <c r="E58" s="10" t="s">
        <v>238</v>
      </c>
      <c r="F58" s="11">
        <f>F59</f>
        <v>9484</v>
      </c>
      <c r="G58" s="11">
        <f>G59</f>
        <v>9484</v>
      </c>
    </row>
    <row r="59" spans="1:7" ht="30">
      <c r="A59" s="12" t="s">
        <v>1</v>
      </c>
      <c r="B59" s="10" t="s">
        <v>51</v>
      </c>
      <c r="C59" s="10" t="s">
        <v>59</v>
      </c>
      <c r="D59" s="10" t="s">
        <v>173</v>
      </c>
      <c r="E59" s="10" t="s">
        <v>2</v>
      </c>
      <c r="F59" s="11">
        <f>'прил 7 '!G975</f>
        <v>9484</v>
      </c>
      <c r="G59" s="11">
        <f>'прил 7 '!H975</f>
        <v>9484</v>
      </c>
    </row>
    <row r="60" spans="1:7" ht="30">
      <c r="A60" s="12" t="s">
        <v>5</v>
      </c>
      <c r="B60" s="10" t="s">
        <v>51</v>
      </c>
      <c r="C60" s="10" t="s">
        <v>59</v>
      </c>
      <c r="D60" s="10" t="s">
        <v>173</v>
      </c>
      <c r="E60" s="10" t="s">
        <v>3</v>
      </c>
      <c r="F60" s="11">
        <f>F61</f>
        <v>2201</v>
      </c>
      <c r="G60" s="11">
        <f>G61</f>
        <v>2301</v>
      </c>
    </row>
    <row r="61" spans="1:7" ht="30">
      <c r="A61" s="12" t="s">
        <v>6</v>
      </c>
      <c r="B61" s="10" t="s">
        <v>51</v>
      </c>
      <c r="C61" s="10" t="s">
        <v>59</v>
      </c>
      <c r="D61" s="10" t="s">
        <v>173</v>
      </c>
      <c r="E61" s="10" t="s">
        <v>4</v>
      </c>
      <c r="F61" s="11">
        <f>'прил 7 '!G977</f>
        <v>2201</v>
      </c>
      <c r="G61" s="11">
        <f>'прил 7 '!H977</f>
        <v>2301</v>
      </c>
    </row>
    <row r="62" spans="1:7" ht="15">
      <c r="A62" s="12" t="s">
        <v>13</v>
      </c>
      <c r="B62" s="10" t="s">
        <v>51</v>
      </c>
      <c r="C62" s="10" t="s">
        <v>59</v>
      </c>
      <c r="D62" s="10" t="s">
        <v>173</v>
      </c>
      <c r="E62" s="10" t="s">
        <v>11</v>
      </c>
      <c r="F62" s="11">
        <f>F63</f>
        <v>15</v>
      </c>
      <c r="G62" s="11">
        <f>G63</f>
        <v>15</v>
      </c>
    </row>
    <row r="63" spans="1:7" ht="15">
      <c r="A63" s="9" t="s">
        <v>14</v>
      </c>
      <c r="B63" s="10" t="s">
        <v>51</v>
      </c>
      <c r="C63" s="10" t="s">
        <v>59</v>
      </c>
      <c r="D63" s="10" t="s">
        <v>173</v>
      </c>
      <c r="E63" s="10" t="s">
        <v>12</v>
      </c>
      <c r="F63" s="11">
        <f>'прил 7 '!G979</f>
        <v>15</v>
      </c>
      <c r="G63" s="11">
        <f>'прил 7 '!H979</f>
        <v>15</v>
      </c>
    </row>
    <row r="64" spans="1:7" ht="30">
      <c r="A64" s="9" t="s">
        <v>237</v>
      </c>
      <c r="B64" s="10" t="s">
        <v>51</v>
      </c>
      <c r="C64" s="10" t="s">
        <v>59</v>
      </c>
      <c r="D64" s="10" t="s">
        <v>162</v>
      </c>
      <c r="E64" s="10"/>
      <c r="F64" s="11">
        <f>F65+F72</f>
        <v>5000</v>
      </c>
      <c r="G64" s="11">
        <f>G65+G72</f>
        <v>6065</v>
      </c>
    </row>
    <row r="65" spans="1:7" ht="15">
      <c r="A65" s="13" t="s">
        <v>55</v>
      </c>
      <c r="B65" s="10" t="s">
        <v>51</v>
      </c>
      <c r="C65" s="10" t="s">
        <v>59</v>
      </c>
      <c r="D65" s="10" t="s">
        <v>164</v>
      </c>
      <c r="E65" s="10"/>
      <c r="F65" s="11">
        <f>F66+F68+F70</f>
        <v>3414.9</v>
      </c>
      <c r="G65" s="11">
        <f>G66+G68+G70</f>
        <v>4479.9</v>
      </c>
    </row>
    <row r="66" spans="1:7" ht="60">
      <c r="A66" s="12" t="s">
        <v>0</v>
      </c>
      <c r="B66" s="10" t="s">
        <v>51</v>
      </c>
      <c r="C66" s="10" t="s">
        <v>59</v>
      </c>
      <c r="D66" s="10" t="s">
        <v>164</v>
      </c>
      <c r="E66" s="10" t="s">
        <v>238</v>
      </c>
      <c r="F66" s="11">
        <f>F67</f>
        <v>2819.5</v>
      </c>
      <c r="G66" s="11">
        <f>G67</f>
        <v>3884.5</v>
      </c>
    </row>
    <row r="67" spans="1:7" ht="30">
      <c r="A67" s="12" t="s">
        <v>1</v>
      </c>
      <c r="B67" s="10" t="s">
        <v>51</v>
      </c>
      <c r="C67" s="10" t="s">
        <v>59</v>
      </c>
      <c r="D67" s="10" t="s">
        <v>164</v>
      </c>
      <c r="E67" s="10" t="s">
        <v>2</v>
      </c>
      <c r="F67" s="11">
        <f>'прил 7 '!G986</f>
        <v>2819.5</v>
      </c>
      <c r="G67" s="11">
        <f>'прил 7 '!H986</f>
        <v>3884.5</v>
      </c>
    </row>
    <row r="68" spans="1:7" ht="30">
      <c r="A68" s="12" t="s">
        <v>5</v>
      </c>
      <c r="B68" s="10" t="s">
        <v>51</v>
      </c>
      <c r="C68" s="10" t="s">
        <v>59</v>
      </c>
      <c r="D68" s="10" t="s">
        <v>164</v>
      </c>
      <c r="E68" s="10" t="s">
        <v>3</v>
      </c>
      <c r="F68" s="11">
        <f>F69</f>
        <v>485.4</v>
      </c>
      <c r="G68" s="11">
        <f>G69</f>
        <v>485.4</v>
      </c>
    </row>
    <row r="69" spans="1:7" ht="30">
      <c r="A69" s="12" t="s">
        <v>6</v>
      </c>
      <c r="B69" s="10" t="s">
        <v>51</v>
      </c>
      <c r="C69" s="10" t="s">
        <v>59</v>
      </c>
      <c r="D69" s="10" t="s">
        <v>164</v>
      </c>
      <c r="E69" s="10" t="s">
        <v>4</v>
      </c>
      <c r="F69" s="11">
        <f>'прил 7 '!G988</f>
        <v>485.4</v>
      </c>
      <c r="G69" s="11">
        <f>'прил 7 '!H988</f>
        <v>485.4</v>
      </c>
    </row>
    <row r="70" spans="1:7" ht="15">
      <c r="A70" s="12" t="s">
        <v>13</v>
      </c>
      <c r="B70" s="10" t="s">
        <v>51</v>
      </c>
      <c r="C70" s="10" t="s">
        <v>59</v>
      </c>
      <c r="D70" s="10" t="s">
        <v>164</v>
      </c>
      <c r="E70" s="10" t="s">
        <v>11</v>
      </c>
      <c r="F70" s="11">
        <f>F71</f>
        <v>110</v>
      </c>
      <c r="G70" s="11">
        <f>G71</f>
        <v>110</v>
      </c>
    </row>
    <row r="71" spans="1:7" ht="15">
      <c r="A71" s="9" t="s">
        <v>14</v>
      </c>
      <c r="B71" s="10" t="s">
        <v>51</v>
      </c>
      <c r="C71" s="10" t="s">
        <v>59</v>
      </c>
      <c r="D71" s="10" t="s">
        <v>164</v>
      </c>
      <c r="E71" s="10" t="s">
        <v>12</v>
      </c>
      <c r="F71" s="11">
        <f>'прил 7 '!G990</f>
        <v>110</v>
      </c>
      <c r="G71" s="11">
        <f>'прил 7 '!H990</f>
        <v>110</v>
      </c>
    </row>
    <row r="72" spans="1:7" ht="15">
      <c r="A72" s="12" t="s">
        <v>27</v>
      </c>
      <c r="B72" s="10" t="s">
        <v>51</v>
      </c>
      <c r="C72" s="10" t="s">
        <v>59</v>
      </c>
      <c r="D72" s="10" t="s">
        <v>165</v>
      </c>
      <c r="E72" s="10"/>
      <c r="F72" s="11">
        <f>F73</f>
        <v>1585.1</v>
      </c>
      <c r="G72" s="11">
        <f>G73</f>
        <v>1585.1</v>
      </c>
    </row>
    <row r="73" spans="1:7" ht="60">
      <c r="A73" s="12" t="s">
        <v>0</v>
      </c>
      <c r="B73" s="10" t="s">
        <v>51</v>
      </c>
      <c r="C73" s="10" t="s">
        <v>59</v>
      </c>
      <c r="D73" s="10" t="s">
        <v>165</v>
      </c>
      <c r="E73" s="10" t="s">
        <v>238</v>
      </c>
      <c r="F73" s="11">
        <f>F74</f>
        <v>1585.1</v>
      </c>
      <c r="G73" s="11">
        <f>G74</f>
        <v>1585.1</v>
      </c>
    </row>
    <row r="74" spans="1:7" ht="30">
      <c r="A74" s="12" t="s">
        <v>1</v>
      </c>
      <c r="B74" s="10" t="s">
        <v>51</v>
      </c>
      <c r="C74" s="10" t="s">
        <v>59</v>
      </c>
      <c r="D74" s="10" t="s">
        <v>165</v>
      </c>
      <c r="E74" s="10" t="s">
        <v>2</v>
      </c>
      <c r="F74" s="11">
        <f>'прил 7 '!G993</f>
        <v>1585.1</v>
      </c>
      <c r="G74" s="11">
        <f>'прил 7 '!H993</f>
        <v>1585.1</v>
      </c>
    </row>
    <row r="75" spans="1:7" ht="15">
      <c r="A75" s="13" t="s">
        <v>62</v>
      </c>
      <c r="B75" s="10" t="s">
        <v>51</v>
      </c>
      <c r="C75" s="10" t="s">
        <v>61</v>
      </c>
      <c r="D75" s="10"/>
      <c r="E75" s="10"/>
      <c r="F75" s="11">
        <f aca="true" t="shared" si="3" ref="F75:G78">F76</f>
        <v>1000</v>
      </c>
      <c r="G75" s="11">
        <f t="shared" si="3"/>
        <v>1000</v>
      </c>
    </row>
    <row r="76" spans="1:7" ht="15">
      <c r="A76" s="13" t="s">
        <v>377</v>
      </c>
      <c r="B76" s="10" t="s">
        <v>51</v>
      </c>
      <c r="C76" s="10" t="s">
        <v>61</v>
      </c>
      <c r="D76" s="10" t="s">
        <v>168</v>
      </c>
      <c r="E76" s="10"/>
      <c r="F76" s="11">
        <f t="shared" si="3"/>
        <v>1000</v>
      </c>
      <c r="G76" s="11">
        <f t="shared" si="3"/>
        <v>1000</v>
      </c>
    </row>
    <row r="77" spans="1:7" ht="15">
      <c r="A77" s="13" t="s">
        <v>64</v>
      </c>
      <c r="B77" s="10" t="s">
        <v>51</v>
      </c>
      <c r="C77" s="10" t="s">
        <v>61</v>
      </c>
      <c r="D77" s="10" t="s">
        <v>171</v>
      </c>
      <c r="E77" s="10"/>
      <c r="F77" s="11">
        <f t="shared" si="3"/>
        <v>1000</v>
      </c>
      <c r="G77" s="11">
        <f t="shared" si="3"/>
        <v>1000</v>
      </c>
    </row>
    <row r="78" spans="1:7" ht="15">
      <c r="A78" s="15" t="s">
        <v>13</v>
      </c>
      <c r="B78" s="10" t="s">
        <v>51</v>
      </c>
      <c r="C78" s="10" t="s">
        <v>61</v>
      </c>
      <c r="D78" s="10" t="s">
        <v>171</v>
      </c>
      <c r="E78" s="10" t="s">
        <v>11</v>
      </c>
      <c r="F78" s="11">
        <f t="shared" si="3"/>
        <v>1000</v>
      </c>
      <c r="G78" s="11">
        <f t="shared" si="3"/>
        <v>1000</v>
      </c>
    </row>
    <row r="79" spans="1:7" ht="15">
      <c r="A79" s="13" t="s">
        <v>95</v>
      </c>
      <c r="B79" s="10" t="s">
        <v>51</v>
      </c>
      <c r="C79" s="10" t="s">
        <v>61</v>
      </c>
      <c r="D79" s="10" t="s">
        <v>171</v>
      </c>
      <c r="E79" s="10" t="s">
        <v>93</v>
      </c>
      <c r="F79" s="11">
        <f>'прил 7 '!G57</f>
        <v>1000</v>
      </c>
      <c r="G79" s="11">
        <f>'прил 7 '!H57</f>
        <v>1000</v>
      </c>
    </row>
    <row r="80" spans="1:7" ht="15">
      <c r="A80" s="13" t="s">
        <v>65</v>
      </c>
      <c r="B80" s="10" t="s">
        <v>51</v>
      </c>
      <c r="C80" s="10" t="s">
        <v>28</v>
      </c>
      <c r="D80" s="10"/>
      <c r="E80" s="10"/>
      <c r="F80" s="11">
        <f>F89+F125+F81+F99+F104+F116</f>
        <v>79894.5</v>
      </c>
      <c r="G80" s="11">
        <f>G89+G125+G81+G99+G104+G116</f>
        <v>83948.5</v>
      </c>
    </row>
    <row r="81" spans="1:7" ht="30">
      <c r="A81" s="9" t="s">
        <v>248</v>
      </c>
      <c r="B81" s="10" t="s">
        <v>51</v>
      </c>
      <c r="C81" s="10" t="s">
        <v>28</v>
      </c>
      <c r="D81" s="10" t="s">
        <v>143</v>
      </c>
      <c r="E81" s="10"/>
      <c r="F81" s="11">
        <f aca="true" t="shared" si="4" ref="F81:G83">F82</f>
        <v>1924</v>
      </c>
      <c r="G81" s="11">
        <f t="shared" si="4"/>
        <v>1924</v>
      </c>
    </row>
    <row r="82" spans="1:7" ht="15">
      <c r="A82" s="13" t="s">
        <v>112</v>
      </c>
      <c r="B82" s="10" t="s">
        <v>51</v>
      </c>
      <c r="C82" s="10" t="s">
        <v>28</v>
      </c>
      <c r="D82" s="10" t="s">
        <v>148</v>
      </c>
      <c r="E82" s="10"/>
      <c r="F82" s="11">
        <f t="shared" si="4"/>
        <v>1924</v>
      </c>
      <c r="G82" s="11">
        <f t="shared" si="4"/>
        <v>1924</v>
      </c>
    </row>
    <row r="83" spans="1:7" ht="60">
      <c r="A83" s="13" t="s">
        <v>127</v>
      </c>
      <c r="B83" s="10" t="s">
        <v>51</v>
      </c>
      <c r="C83" s="10" t="s">
        <v>28</v>
      </c>
      <c r="D83" s="10" t="s">
        <v>288</v>
      </c>
      <c r="E83" s="10"/>
      <c r="F83" s="11">
        <f t="shared" si="4"/>
        <v>1924</v>
      </c>
      <c r="G83" s="11">
        <f t="shared" si="4"/>
        <v>1924</v>
      </c>
    </row>
    <row r="84" spans="1:7" ht="45">
      <c r="A84" s="13" t="s">
        <v>363</v>
      </c>
      <c r="B84" s="10" t="s">
        <v>51</v>
      </c>
      <c r="C84" s="10" t="s">
        <v>28</v>
      </c>
      <c r="D84" s="10" t="s">
        <v>289</v>
      </c>
      <c r="E84" s="10"/>
      <c r="F84" s="11">
        <f>F85+F87</f>
        <v>1924</v>
      </c>
      <c r="G84" s="11">
        <f>G85+G87</f>
        <v>1924</v>
      </c>
    </row>
    <row r="85" spans="1:7" ht="60">
      <c r="A85" s="12" t="s">
        <v>0</v>
      </c>
      <c r="B85" s="10" t="s">
        <v>51</v>
      </c>
      <c r="C85" s="10" t="s">
        <v>28</v>
      </c>
      <c r="D85" s="10" t="s">
        <v>289</v>
      </c>
      <c r="E85" s="10" t="s">
        <v>238</v>
      </c>
      <c r="F85" s="11">
        <f>F86</f>
        <v>1763.2</v>
      </c>
      <c r="G85" s="11">
        <f>G86</f>
        <v>1763.2</v>
      </c>
    </row>
    <row r="86" spans="1:7" ht="30">
      <c r="A86" s="12" t="s">
        <v>1</v>
      </c>
      <c r="B86" s="10" t="s">
        <v>51</v>
      </c>
      <c r="C86" s="10" t="s">
        <v>28</v>
      </c>
      <c r="D86" s="10" t="s">
        <v>289</v>
      </c>
      <c r="E86" s="10" t="s">
        <v>2</v>
      </c>
      <c r="F86" s="11">
        <f>'прил 7 '!G64</f>
        <v>1763.2</v>
      </c>
      <c r="G86" s="11">
        <f>'прил 7 '!H64</f>
        <v>1763.2</v>
      </c>
    </row>
    <row r="87" spans="1:7" ht="30">
      <c r="A87" s="12" t="s">
        <v>5</v>
      </c>
      <c r="B87" s="10" t="s">
        <v>51</v>
      </c>
      <c r="C87" s="10" t="s">
        <v>28</v>
      </c>
      <c r="D87" s="10" t="s">
        <v>289</v>
      </c>
      <c r="E87" s="10" t="s">
        <v>3</v>
      </c>
      <c r="F87" s="11">
        <f>F88</f>
        <v>160.8</v>
      </c>
      <c r="G87" s="11">
        <f>G88</f>
        <v>160.8</v>
      </c>
    </row>
    <row r="88" spans="1:7" ht="30">
      <c r="A88" s="12" t="s">
        <v>6</v>
      </c>
      <c r="B88" s="10" t="s">
        <v>51</v>
      </c>
      <c r="C88" s="10" t="s">
        <v>28</v>
      </c>
      <c r="D88" s="10" t="s">
        <v>289</v>
      </c>
      <c r="E88" s="10" t="s">
        <v>4</v>
      </c>
      <c r="F88" s="11">
        <f>'прил 7 '!G66</f>
        <v>160.8</v>
      </c>
      <c r="G88" s="11">
        <f>'прил 7 '!H66</f>
        <v>160.8</v>
      </c>
    </row>
    <row r="89" spans="1:7" ht="46.5">
      <c r="A89" s="63" t="s">
        <v>571</v>
      </c>
      <c r="B89" s="10" t="s">
        <v>51</v>
      </c>
      <c r="C89" s="10" t="s">
        <v>28</v>
      </c>
      <c r="D89" s="10" t="s">
        <v>185</v>
      </c>
      <c r="E89" s="10"/>
      <c r="F89" s="11">
        <f aca="true" t="shared" si="5" ref="F89:G91">F90</f>
        <v>16665</v>
      </c>
      <c r="G89" s="11">
        <f t="shared" si="5"/>
        <v>12703</v>
      </c>
    </row>
    <row r="90" spans="1:7" ht="15">
      <c r="A90" s="9" t="s">
        <v>116</v>
      </c>
      <c r="B90" s="10" t="s">
        <v>51</v>
      </c>
      <c r="C90" s="10" t="s">
        <v>28</v>
      </c>
      <c r="D90" s="10" t="s">
        <v>186</v>
      </c>
      <c r="E90" s="10"/>
      <c r="F90" s="11">
        <f t="shared" si="5"/>
        <v>16665</v>
      </c>
      <c r="G90" s="11">
        <f t="shared" si="5"/>
        <v>12703</v>
      </c>
    </row>
    <row r="91" spans="1:7" ht="30">
      <c r="A91" s="13" t="s">
        <v>126</v>
      </c>
      <c r="B91" s="10" t="s">
        <v>51</v>
      </c>
      <c r="C91" s="10" t="s">
        <v>28</v>
      </c>
      <c r="D91" s="10" t="s">
        <v>188</v>
      </c>
      <c r="E91" s="10"/>
      <c r="F91" s="11">
        <f t="shared" si="5"/>
        <v>16665</v>
      </c>
      <c r="G91" s="11">
        <f t="shared" si="5"/>
        <v>12703</v>
      </c>
    </row>
    <row r="92" spans="1:7" ht="15">
      <c r="A92" s="13" t="s">
        <v>174</v>
      </c>
      <c r="B92" s="10" t="s">
        <v>51</v>
      </c>
      <c r="C92" s="10" t="s">
        <v>28</v>
      </c>
      <c r="D92" s="10" t="s">
        <v>173</v>
      </c>
      <c r="E92" s="10"/>
      <c r="F92" s="11">
        <f>F93+F95+F97</f>
        <v>16665</v>
      </c>
      <c r="G92" s="11">
        <f>G93+G95+G97</f>
        <v>12703</v>
      </c>
    </row>
    <row r="93" spans="1:7" ht="60">
      <c r="A93" s="12" t="s">
        <v>0</v>
      </c>
      <c r="B93" s="10" t="s">
        <v>51</v>
      </c>
      <c r="C93" s="10" t="s">
        <v>28</v>
      </c>
      <c r="D93" s="10" t="s">
        <v>173</v>
      </c>
      <c r="E93" s="10" t="s">
        <v>238</v>
      </c>
      <c r="F93" s="11">
        <f>F94</f>
        <v>14405.1</v>
      </c>
      <c r="G93" s="11">
        <f>G94</f>
        <v>10308.7</v>
      </c>
    </row>
    <row r="94" spans="1:7" ht="30">
      <c r="A94" s="12" t="s">
        <v>1</v>
      </c>
      <c r="B94" s="10" t="s">
        <v>51</v>
      </c>
      <c r="C94" s="10" t="s">
        <v>28</v>
      </c>
      <c r="D94" s="10" t="s">
        <v>173</v>
      </c>
      <c r="E94" s="10" t="s">
        <v>2</v>
      </c>
      <c r="F94" s="11">
        <f>'прил 7 '!G72</f>
        <v>14405.1</v>
      </c>
      <c r="G94" s="11">
        <f>'прил 7 '!H72</f>
        <v>10308.7</v>
      </c>
    </row>
    <row r="95" spans="1:7" ht="30">
      <c r="A95" s="12" t="s">
        <v>5</v>
      </c>
      <c r="B95" s="10" t="s">
        <v>51</v>
      </c>
      <c r="C95" s="10" t="s">
        <v>28</v>
      </c>
      <c r="D95" s="10" t="s">
        <v>173</v>
      </c>
      <c r="E95" s="10" t="s">
        <v>3</v>
      </c>
      <c r="F95" s="11">
        <f>F96</f>
        <v>1917</v>
      </c>
      <c r="G95" s="11">
        <f>G96</f>
        <v>2051.4</v>
      </c>
    </row>
    <row r="96" spans="1:7" ht="30">
      <c r="A96" s="12" t="s">
        <v>6</v>
      </c>
      <c r="B96" s="10" t="s">
        <v>51</v>
      </c>
      <c r="C96" s="10" t="s">
        <v>28</v>
      </c>
      <c r="D96" s="10" t="s">
        <v>173</v>
      </c>
      <c r="E96" s="10" t="s">
        <v>4</v>
      </c>
      <c r="F96" s="11">
        <f>'прил 7 '!G74</f>
        <v>1917</v>
      </c>
      <c r="G96" s="11">
        <f>'прил 7 '!H74</f>
        <v>2051.4</v>
      </c>
    </row>
    <row r="97" spans="1:7" ht="15">
      <c r="A97" s="12" t="s">
        <v>13</v>
      </c>
      <c r="B97" s="10" t="s">
        <v>51</v>
      </c>
      <c r="C97" s="10" t="s">
        <v>28</v>
      </c>
      <c r="D97" s="10" t="s">
        <v>173</v>
      </c>
      <c r="E97" s="10" t="s">
        <v>11</v>
      </c>
      <c r="F97" s="11">
        <f>F98</f>
        <v>342.9</v>
      </c>
      <c r="G97" s="11">
        <f>G98</f>
        <v>342.9</v>
      </c>
    </row>
    <row r="98" spans="1:7" ht="15">
      <c r="A98" s="9" t="s">
        <v>14</v>
      </c>
      <c r="B98" s="10" t="s">
        <v>51</v>
      </c>
      <c r="C98" s="10" t="s">
        <v>28</v>
      </c>
      <c r="D98" s="10" t="s">
        <v>173</v>
      </c>
      <c r="E98" s="10" t="s">
        <v>12</v>
      </c>
      <c r="F98" s="11">
        <f>'прил 7 '!G76</f>
        <v>342.9</v>
      </c>
      <c r="G98" s="11">
        <f>'прил 7 '!H76</f>
        <v>342.9</v>
      </c>
    </row>
    <row r="99" spans="1:7" ht="62.25">
      <c r="A99" s="20" t="s">
        <v>647</v>
      </c>
      <c r="B99" s="10" t="s">
        <v>51</v>
      </c>
      <c r="C99" s="10" t="s">
        <v>28</v>
      </c>
      <c r="D99" s="10" t="s">
        <v>251</v>
      </c>
      <c r="E99" s="10"/>
      <c r="F99" s="11">
        <f aca="true" t="shared" si="6" ref="F99:G102">F100</f>
        <v>965</v>
      </c>
      <c r="G99" s="11">
        <f t="shared" si="6"/>
        <v>965</v>
      </c>
    </row>
    <row r="100" spans="1:7" ht="90">
      <c r="A100" s="13" t="s">
        <v>648</v>
      </c>
      <c r="B100" s="10" t="s">
        <v>51</v>
      </c>
      <c r="C100" s="10" t="s">
        <v>28</v>
      </c>
      <c r="D100" s="10" t="s">
        <v>252</v>
      </c>
      <c r="E100" s="10"/>
      <c r="F100" s="11">
        <f t="shared" si="6"/>
        <v>965</v>
      </c>
      <c r="G100" s="11">
        <f t="shared" si="6"/>
        <v>965</v>
      </c>
    </row>
    <row r="101" spans="1:7" ht="90">
      <c r="A101" s="13" t="s">
        <v>649</v>
      </c>
      <c r="B101" s="10" t="s">
        <v>51</v>
      </c>
      <c r="C101" s="10" t="s">
        <v>28</v>
      </c>
      <c r="D101" s="10" t="s">
        <v>253</v>
      </c>
      <c r="E101" s="10"/>
      <c r="F101" s="11">
        <f t="shared" si="6"/>
        <v>965</v>
      </c>
      <c r="G101" s="11">
        <f t="shared" si="6"/>
        <v>965</v>
      </c>
    </row>
    <row r="102" spans="1:7" ht="30">
      <c r="A102" s="12" t="s">
        <v>5</v>
      </c>
      <c r="B102" s="10" t="s">
        <v>51</v>
      </c>
      <c r="C102" s="10" t="s">
        <v>28</v>
      </c>
      <c r="D102" s="10" t="s">
        <v>253</v>
      </c>
      <c r="E102" s="10" t="s">
        <v>3</v>
      </c>
      <c r="F102" s="11">
        <f t="shared" si="6"/>
        <v>965</v>
      </c>
      <c r="G102" s="11">
        <f t="shared" si="6"/>
        <v>965</v>
      </c>
    </row>
    <row r="103" spans="1:7" ht="30">
      <c r="A103" s="12" t="s">
        <v>6</v>
      </c>
      <c r="B103" s="10" t="s">
        <v>51</v>
      </c>
      <c r="C103" s="10" t="s">
        <v>28</v>
      </c>
      <c r="D103" s="10" t="s">
        <v>253</v>
      </c>
      <c r="E103" s="10" t="s">
        <v>4</v>
      </c>
      <c r="F103" s="11">
        <f>'прил 7 '!G81</f>
        <v>965</v>
      </c>
      <c r="G103" s="11">
        <f>'прил 7 '!H81</f>
        <v>965</v>
      </c>
    </row>
    <row r="104" spans="1:7" ht="46.5">
      <c r="A104" s="20" t="s">
        <v>646</v>
      </c>
      <c r="B104" s="10" t="s">
        <v>51</v>
      </c>
      <c r="C104" s="10" t="s">
        <v>28</v>
      </c>
      <c r="D104" s="10" t="s">
        <v>254</v>
      </c>
      <c r="E104" s="10"/>
      <c r="F104" s="11">
        <f>F105</f>
        <v>2472</v>
      </c>
      <c r="G104" s="11">
        <f>G105</f>
        <v>2472</v>
      </c>
    </row>
    <row r="105" spans="1:7" ht="60">
      <c r="A105" s="12" t="s">
        <v>190</v>
      </c>
      <c r="B105" s="10" t="s">
        <v>51</v>
      </c>
      <c r="C105" s="10" t="s">
        <v>28</v>
      </c>
      <c r="D105" s="10" t="s">
        <v>255</v>
      </c>
      <c r="E105" s="10"/>
      <c r="F105" s="11">
        <f>F106+F111</f>
        <v>2472</v>
      </c>
      <c r="G105" s="11">
        <f>G106+G111</f>
        <v>2472</v>
      </c>
    </row>
    <row r="106" spans="1:7" ht="15">
      <c r="A106" s="13" t="s">
        <v>174</v>
      </c>
      <c r="B106" s="10" t="s">
        <v>51</v>
      </c>
      <c r="C106" s="10" t="s">
        <v>28</v>
      </c>
      <c r="D106" s="10" t="s">
        <v>256</v>
      </c>
      <c r="E106" s="10"/>
      <c r="F106" s="11">
        <f>F107+F109</f>
        <v>1708</v>
      </c>
      <c r="G106" s="11">
        <f>G107+G109</f>
        <v>1708</v>
      </c>
    </row>
    <row r="107" spans="1:7" ht="60">
      <c r="A107" s="12" t="s">
        <v>0</v>
      </c>
      <c r="B107" s="10" t="s">
        <v>51</v>
      </c>
      <c r="C107" s="10" t="s">
        <v>28</v>
      </c>
      <c r="D107" s="10" t="s">
        <v>256</v>
      </c>
      <c r="E107" s="10" t="s">
        <v>238</v>
      </c>
      <c r="F107" s="11">
        <f>F108</f>
        <v>1665.5</v>
      </c>
      <c r="G107" s="11">
        <f>G108</f>
        <v>1665.5</v>
      </c>
    </row>
    <row r="108" spans="1:7" ht="30">
      <c r="A108" s="12" t="s">
        <v>1</v>
      </c>
      <c r="B108" s="10" t="s">
        <v>51</v>
      </c>
      <c r="C108" s="10" t="s">
        <v>28</v>
      </c>
      <c r="D108" s="10" t="s">
        <v>256</v>
      </c>
      <c r="E108" s="10" t="s">
        <v>2</v>
      </c>
      <c r="F108" s="11">
        <f>'прил 7 '!G86</f>
        <v>1665.5</v>
      </c>
      <c r="G108" s="11">
        <f>'прил 7 '!H86</f>
        <v>1665.5</v>
      </c>
    </row>
    <row r="109" spans="1:7" ht="30">
      <c r="A109" s="12" t="s">
        <v>5</v>
      </c>
      <c r="B109" s="10" t="s">
        <v>51</v>
      </c>
      <c r="C109" s="10" t="s">
        <v>28</v>
      </c>
      <c r="D109" s="10" t="s">
        <v>256</v>
      </c>
      <c r="E109" s="10" t="s">
        <v>3</v>
      </c>
      <c r="F109" s="11">
        <f>F110</f>
        <v>42.5</v>
      </c>
      <c r="G109" s="11">
        <f>G110</f>
        <v>42.5</v>
      </c>
    </row>
    <row r="110" spans="1:7" ht="30">
      <c r="A110" s="12" t="s">
        <v>6</v>
      </c>
      <c r="B110" s="10" t="s">
        <v>51</v>
      </c>
      <c r="C110" s="10" t="s">
        <v>28</v>
      </c>
      <c r="D110" s="10" t="s">
        <v>256</v>
      </c>
      <c r="E110" s="10" t="s">
        <v>4</v>
      </c>
      <c r="F110" s="11">
        <f>'прил 7 '!G88</f>
        <v>42.5</v>
      </c>
      <c r="G110" s="11">
        <f>'прил 7 '!H88</f>
        <v>42.5</v>
      </c>
    </row>
    <row r="111" spans="1:7" ht="60">
      <c r="A111" s="13" t="s">
        <v>364</v>
      </c>
      <c r="B111" s="10" t="s">
        <v>51</v>
      </c>
      <c r="C111" s="10" t="s">
        <v>28</v>
      </c>
      <c r="D111" s="10" t="s">
        <v>257</v>
      </c>
      <c r="E111" s="10"/>
      <c r="F111" s="11">
        <f>F112+F114</f>
        <v>764</v>
      </c>
      <c r="G111" s="11">
        <f>G112+G114</f>
        <v>764</v>
      </c>
    </row>
    <row r="112" spans="1:7" ht="60">
      <c r="A112" s="12" t="s">
        <v>0</v>
      </c>
      <c r="B112" s="10" t="s">
        <v>51</v>
      </c>
      <c r="C112" s="10" t="s">
        <v>28</v>
      </c>
      <c r="D112" s="10" t="s">
        <v>257</v>
      </c>
      <c r="E112" s="10" t="s">
        <v>238</v>
      </c>
      <c r="F112" s="11">
        <f>F113</f>
        <v>479.4</v>
      </c>
      <c r="G112" s="11">
        <f>G113</f>
        <v>479.4</v>
      </c>
    </row>
    <row r="113" spans="1:7" ht="30">
      <c r="A113" s="12" t="s">
        <v>1</v>
      </c>
      <c r="B113" s="10" t="s">
        <v>51</v>
      </c>
      <c r="C113" s="10" t="s">
        <v>28</v>
      </c>
      <c r="D113" s="10" t="s">
        <v>257</v>
      </c>
      <c r="E113" s="10" t="s">
        <v>2</v>
      </c>
      <c r="F113" s="11">
        <f>'прил 7 '!G91</f>
        <v>479.4</v>
      </c>
      <c r="G113" s="11">
        <f>'прил 7 '!H91</f>
        <v>479.4</v>
      </c>
    </row>
    <row r="114" spans="1:7" ht="30">
      <c r="A114" s="12" t="s">
        <v>5</v>
      </c>
      <c r="B114" s="10" t="s">
        <v>51</v>
      </c>
      <c r="C114" s="10" t="s">
        <v>28</v>
      </c>
      <c r="D114" s="10" t="s">
        <v>257</v>
      </c>
      <c r="E114" s="10" t="s">
        <v>3</v>
      </c>
      <c r="F114" s="11">
        <f>F115</f>
        <v>284.6</v>
      </c>
      <c r="G114" s="11">
        <f>G115</f>
        <v>284.6</v>
      </c>
    </row>
    <row r="115" spans="1:7" ht="30">
      <c r="A115" s="12" t="s">
        <v>6</v>
      </c>
      <c r="B115" s="10" t="s">
        <v>51</v>
      </c>
      <c r="C115" s="10" t="s">
        <v>28</v>
      </c>
      <c r="D115" s="10" t="s">
        <v>257</v>
      </c>
      <c r="E115" s="10" t="s">
        <v>4</v>
      </c>
      <c r="F115" s="11">
        <f>'прил 7 '!G93</f>
        <v>284.6</v>
      </c>
      <c r="G115" s="11">
        <f>'прил 7 '!H93</f>
        <v>284.6</v>
      </c>
    </row>
    <row r="116" spans="1:7" ht="124.5">
      <c r="A116" s="20" t="s">
        <v>650</v>
      </c>
      <c r="B116" s="10" t="s">
        <v>51</v>
      </c>
      <c r="C116" s="10" t="s">
        <v>28</v>
      </c>
      <c r="D116" s="10" t="s">
        <v>258</v>
      </c>
      <c r="E116" s="10"/>
      <c r="F116" s="11">
        <f>F117</f>
        <v>35896</v>
      </c>
      <c r="G116" s="11">
        <f>G117</f>
        <v>36000</v>
      </c>
    </row>
    <row r="117" spans="1:7" ht="60">
      <c r="A117" s="12" t="s">
        <v>260</v>
      </c>
      <c r="B117" s="10" t="s">
        <v>51</v>
      </c>
      <c r="C117" s="10" t="s">
        <v>28</v>
      </c>
      <c r="D117" s="10" t="s">
        <v>259</v>
      </c>
      <c r="E117" s="10"/>
      <c r="F117" s="11">
        <f>F118</f>
        <v>35896</v>
      </c>
      <c r="G117" s="11">
        <f>G118</f>
        <v>36000</v>
      </c>
    </row>
    <row r="118" spans="1:7" ht="60">
      <c r="A118" s="41" t="s">
        <v>720</v>
      </c>
      <c r="B118" s="37" t="s">
        <v>51</v>
      </c>
      <c r="C118" s="37" t="s">
        <v>28</v>
      </c>
      <c r="D118" s="1" t="s">
        <v>625</v>
      </c>
      <c r="E118" s="37"/>
      <c r="F118" s="39">
        <f>F119+F121+F123</f>
        <v>35896</v>
      </c>
      <c r="G118" s="39">
        <f>G119+G121+G123</f>
        <v>36000</v>
      </c>
    </row>
    <row r="119" spans="1:7" ht="60">
      <c r="A119" s="9" t="s">
        <v>0</v>
      </c>
      <c r="B119" s="37" t="s">
        <v>51</v>
      </c>
      <c r="C119" s="37" t="s">
        <v>28</v>
      </c>
      <c r="D119" s="1" t="s">
        <v>625</v>
      </c>
      <c r="E119" s="21">
        <v>100</v>
      </c>
      <c r="F119" s="39">
        <f>F120</f>
        <v>35226</v>
      </c>
      <c r="G119" s="39">
        <f>G120</f>
        <v>35226</v>
      </c>
    </row>
    <row r="120" spans="1:7" ht="15">
      <c r="A120" s="9" t="s">
        <v>22</v>
      </c>
      <c r="B120" s="37" t="s">
        <v>51</v>
      </c>
      <c r="C120" s="37" t="s">
        <v>28</v>
      </c>
      <c r="D120" s="1" t="s">
        <v>625</v>
      </c>
      <c r="E120" s="21">
        <v>110</v>
      </c>
      <c r="F120" s="39">
        <f>'прил 7 '!G98</f>
        <v>35226</v>
      </c>
      <c r="G120" s="39">
        <f>'прил 7 '!H98</f>
        <v>35226</v>
      </c>
    </row>
    <row r="121" spans="1:7" ht="30">
      <c r="A121" s="9" t="s">
        <v>5</v>
      </c>
      <c r="B121" s="37" t="s">
        <v>51</v>
      </c>
      <c r="C121" s="37" t="s">
        <v>28</v>
      </c>
      <c r="D121" s="1" t="s">
        <v>625</v>
      </c>
      <c r="E121" s="21">
        <v>200</v>
      </c>
      <c r="F121" s="39">
        <f>F122</f>
        <v>655</v>
      </c>
      <c r="G121" s="39">
        <f>G122</f>
        <v>759</v>
      </c>
    </row>
    <row r="122" spans="1:7" ht="30">
      <c r="A122" s="9" t="s">
        <v>6</v>
      </c>
      <c r="B122" s="37" t="s">
        <v>51</v>
      </c>
      <c r="C122" s="37" t="s">
        <v>28</v>
      </c>
      <c r="D122" s="1" t="s">
        <v>625</v>
      </c>
      <c r="E122" s="21">
        <v>240</v>
      </c>
      <c r="F122" s="39">
        <f>'прил 7 '!G100</f>
        <v>655</v>
      </c>
      <c r="G122" s="39">
        <f>'прил 7 '!H100</f>
        <v>759</v>
      </c>
    </row>
    <row r="123" spans="1:7" ht="15">
      <c r="A123" s="12" t="s">
        <v>13</v>
      </c>
      <c r="B123" s="37" t="s">
        <v>51</v>
      </c>
      <c r="C123" s="37" t="s">
        <v>28</v>
      </c>
      <c r="D123" s="1" t="s">
        <v>625</v>
      </c>
      <c r="E123" s="21">
        <v>800</v>
      </c>
      <c r="F123" s="39">
        <f>F124</f>
        <v>15</v>
      </c>
      <c r="G123" s="39">
        <f>G124</f>
        <v>15</v>
      </c>
    </row>
    <row r="124" spans="1:7" ht="15">
      <c r="A124" s="9" t="s">
        <v>14</v>
      </c>
      <c r="B124" s="37" t="s">
        <v>51</v>
      </c>
      <c r="C124" s="37" t="s">
        <v>28</v>
      </c>
      <c r="D124" s="1" t="s">
        <v>625</v>
      </c>
      <c r="E124" s="21">
        <v>850</v>
      </c>
      <c r="F124" s="39">
        <f>'прил 7 '!G102</f>
        <v>15</v>
      </c>
      <c r="G124" s="39">
        <f>'прил 7 '!H102</f>
        <v>15</v>
      </c>
    </row>
    <row r="125" spans="1:7" ht="15">
      <c r="A125" s="13" t="s">
        <v>377</v>
      </c>
      <c r="B125" s="10" t="s">
        <v>51</v>
      </c>
      <c r="C125" s="10" t="s">
        <v>28</v>
      </c>
      <c r="D125" s="10" t="s">
        <v>168</v>
      </c>
      <c r="E125" s="10"/>
      <c r="F125" s="11">
        <f>F126+F129+F132</f>
        <v>21972.5</v>
      </c>
      <c r="G125" s="11">
        <f>G126+G129+G132</f>
        <v>29884.5</v>
      </c>
    </row>
    <row r="126" spans="1:7" ht="75">
      <c r="A126" s="13" t="s">
        <v>18</v>
      </c>
      <c r="B126" s="10" t="s">
        <v>51</v>
      </c>
      <c r="C126" s="10" t="s">
        <v>28</v>
      </c>
      <c r="D126" s="10" t="s">
        <v>169</v>
      </c>
      <c r="E126" s="10"/>
      <c r="F126" s="11">
        <f>F127</f>
        <v>2625</v>
      </c>
      <c r="G126" s="11">
        <f>G127</f>
        <v>2756</v>
      </c>
    </row>
    <row r="127" spans="1:7" ht="30">
      <c r="A127" s="12" t="s">
        <v>5</v>
      </c>
      <c r="B127" s="10" t="s">
        <v>51</v>
      </c>
      <c r="C127" s="10" t="s">
        <v>28</v>
      </c>
      <c r="D127" s="10" t="s">
        <v>169</v>
      </c>
      <c r="E127" s="10" t="s">
        <v>3</v>
      </c>
      <c r="F127" s="11">
        <f>F128</f>
        <v>2625</v>
      </c>
      <c r="G127" s="11">
        <f>G128</f>
        <v>2756</v>
      </c>
    </row>
    <row r="128" spans="1:7" ht="30">
      <c r="A128" s="12" t="s">
        <v>6</v>
      </c>
      <c r="B128" s="10" t="s">
        <v>51</v>
      </c>
      <c r="C128" s="10" t="s">
        <v>28</v>
      </c>
      <c r="D128" s="10" t="s">
        <v>169</v>
      </c>
      <c r="E128" s="10" t="s">
        <v>4</v>
      </c>
      <c r="F128" s="11">
        <f>'прил 7 '!G106</f>
        <v>2625</v>
      </c>
      <c r="G128" s="11">
        <f>'прил 7 '!H106</f>
        <v>2756</v>
      </c>
    </row>
    <row r="129" spans="1:7" ht="30">
      <c r="A129" s="13" t="s">
        <v>19</v>
      </c>
      <c r="B129" s="10" t="s">
        <v>51</v>
      </c>
      <c r="C129" s="10" t="s">
        <v>28</v>
      </c>
      <c r="D129" s="10" t="s">
        <v>170</v>
      </c>
      <c r="E129" s="10"/>
      <c r="F129" s="11">
        <f>F130</f>
        <v>6000</v>
      </c>
      <c r="G129" s="11">
        <f>G130</f>
        <v>13781</v>
      </c>
    </row>
    <row r="130" spans="1:7" ht="30">
      <c r="A130" s="12" t="s">
        <v>5</v>
      </c>
      <c r="B130" s="10" t="s">
        <v>51</v>
      </c>
      <c r="C130" s="10" t="s">
        <v>28</v>
      </c>
      <c r="D130" s="10" t="s">
        <v>170</v>
      </c>
      <c r="E130" s="10" t="s">
        <v>3</v>
      </c>
      <c r="F130" s="11">
        <f>F131</f>
        <v>6000</v>
      </c>
      <c r="G130" s="11">
        <f>G131</f>
        <v>13781</v>
      </c>
    </row>
    <row r="131" spans="1:7" ht="30">
      <c r="A131" s="12" t="s">
        <v>6</v>
      </c>
      <c r="B131" s="10" t="s">
        <v>51</v>
      </c>
      <c r="C131" s="10" t="s">
        <v>28</v>
      </c>
      <c r="D131" s="10" t="s">
        <v>170</v>
      </c>
      <c r="E131" s="10" t="s">
        <v>4</v>
      </c>
      <c r="F131" s="11">
        <f>'прил 7 '!G109</f>
        <v>6000</v>
      </c>
      <c r="G131" s="11">
        <f>'прил 7 '!H109</f>
        <v>13781</v>
      </c>
    </row>
    <row r="132" spans="1:7" ht="30">
      <c r="A132" s="41" t="s">
        <v>689</v>
      </c>
      <c r="B132" s="10" t="s">
        <v>51</v>
      </c>
      <c r="C132" s="10" t="s">
        <v>28</v>
      </c>
      <c r="D132" s="10" t="s">
        <v>276</v>
      </c>
      <c r="E132" s="10"/>
      <c r="F132" s="11">
        <f>F133+F135</f>
        <v>13347.5</v>
      </c>
      <c r="G132" s="11">
        <f>G133+G135</f>
        <v>13347.5</v>
      </c>
    </row>
    <row r="133" spans="1:7" ht="60">
      <c r="A133" s="9" t="s">
        <v>0</v>
      </c>
      <c r="B133" s="10" t="s">
        <v>51</v>
      </c>
      <c r="C133" s="10" t="s">
        <v>28</v>
      </c>
      <c r="D133" s="10" t="s">
        <v>276</v>
      </c>
      <c r="E133" s="21">
        <v>100</v>
      </c>
      <c r="F133" s="11">
        <f>F134</f>
        <v>12160.9</v>
      </c>
      <c r="G133" s="11">
        <f>G134</f>
        <v>12160.9</v>
      </c>
    </row>
    <row r="134" spans="1:7" ht="15">
      <c r="A134" s="9" t="s">
        <v>22</v>
      </c>
      <c r="B134" s="10" t="s">
        <v>51</v>
      </c>
      <c r="C134" s="10" t="s">
        <v>28</v>
      </c>
      <c r="D134" s="10" t="s">
        <v>276</v>
      </c>
      <c r="E134" s="21">
        <v>110</v>
      </c>
      <c r="F134" s="11">
        <f>'прил 7 '!G112</f>
        <v>12160.9</v>
      </c>
      <c r="G134" s="11">
        <f>'прил 7 '!H112</f>
        <v>12160.9</v>
      </c>
    </row>
    <row r="135" spans="1:7" ht="30">
      <c r="A135" s="9" t="s">
        <v>5</v>
      </c>
      <c r="B135" s="10" t="s">
        <v>51</v>
      </c>
      <c r="C135" s="10" t="s">
        <v>28</v>
      </c>
      <c r="D135" s="10" t="s">
        <v>276</v>
      </c>
      <c r="E135" s="21">
        <v>200</v>
      </c>
      <c r="F135" s="11">
        <f>F136</f>
        <v>1186.6</v>
      </c>
      <c r="G135" s="11">
        <f>G136</f>
        <v>1186.6</v>
      </c>
    </row>
    <row r="136" spans="1:7" ht="30">
      <c r="A136" s="9" t="s">
        <v>6</v>
      </c>
      <c r="B136" s="10" t="s">
        <v>51</v>
      </c>
      <c r="C136" s="10" t="s">
        <v>28</v>
      </c>
      <c r="D136" s="10" t="s">
        <v>276</v>
      </c>
      <c r="E136" s="21">
        <v>240</v>
      </c>
      <c r="F136" s="11">
        <f>'прил 7 '!G114</f>
        <v>1186.6</v>
      </c>
      <c r="G136" s="11">
        <f>'прил 7 '!H114</f>
        <v>1186.6</v>
      </c>
    </row>
    <row r="137" spans="1:7" ht="15">
      <c r="A137" s="20" t="s">
        <v>67</v>
      </c>
      <c r="B137" s="1" t="s">
        <v>52</v>
      </c>
      <c r="C137" s="1"/>
      <c r="D137" s="1"/>
      <c r="E137" s="1"/>
      <c r="F137" s="8">
        <f>F138+F148</f>
        <v>4679</v>
      </c>
      <c r="G137" s="8">
        <f>G138+G148</f>
        <v>4840</v>
      </c>
    </row>
    <row r="138" spans="1:7" ht="15">
      <c r="A138" s="13" t="s">
        <v>68</v>
      </c>
      <c r="B138" s="10" t="s">
        <v>52</v>
      </c>
      <c r="C138" s="10" t="s">
        <v>54</v>
      </c>
      <c r="D138" s="10"/>
      <c r="E138" s="10"/>
      <c r="F138" s="11">
        <f aca="true" t="shared" si="7" ref="F138:G141">F139</f>
        <v>4479</v>
      </c>
      <c r="G138" s="11">
        <f t="shared" si="7"/>
        <v>4640</v>
      </c>
    </row>
    <row r="139" spans="1:7" ht="46.5">
      <c r="A139" s="63" t="s">
        <v>571</v>
      </c>
      <c r="B139" s="10" t="s">
        <v>52</v>
      </c>
      <c r="C139" s="10" t="s">
        <v>54</v>
      </c>
      <c r="D139" s="10" t="s">
        <v>185</v>
      </c>
      <c r="E139" s="10"/>
      <c r="F139" s="11">
        <f t="shared" si="7"/>
        <v>4479</v>
      </c>
      <c r="G139" s="11">
        <f t="shared" si="7"/>
        <v>4640</v>
      </c>
    </row>
    <row r="140" spans="1:7" ht="15">
      <c r="A140" s="9" t="s">
        <v>116</v>
      </c>
      <c r="B140" s="10" t="s">
        <v>52</v>
      </c>
      <c r="C140" s="10" t="s">
        <v>54</v>
      </c>
      <c r="D140" s="10" t="s">
        <v>186</v>
      </c>
      <c r="E140" s="10"/>
      <c r="F140" s="11">
        <f t="shared" si="7"/>
        <v>4479</v>
      </c>
      <c r="G140" s="11">
        <f t="shared" si="7"/>
        <v>4640</v>
      </c>
    </row>
    <row r="141" spans="1:7" ht="30">
      <c r="A141" s="13" t="s">
        <v>126</v>
      </c>
      <c r="B141" s="10" t="s">
        <v>52</v>
      </c>
      <c r="C141" s="10" t="s">
        <v>54</v>
      </c>
      <c r="D141" s="10" t="s">
        <v>188</v>
      </c>
      <c r="E141" s="10"/>
      <c r="F141" s="11">
        <f t="shared" si="7"/>
        <v>4479</v>
      </c>
      <c r="G141" s="11">
        <f t="shared" si="7"/>
        <v>4640</v>
      </c>
    </row>
    <row r="142" spans="1:7" ht="45">
      <c r="A142" s="9" t="s">
        <v>357</v>
      </c>
      <c r="B142" s="10" t="s">
        <v>52</v>
      </c>
      <c r="C142" s="10" t="s">
        <v>54</v>
      </c>
      <c r="D142" s="10" t="s">
        <v>120</v>
      </c>
      <c r="E142" s="10"/>
      <c r="F142" s="11">
        <f>F143+F145</f>
        <v>4479</v>
      </c>
      <c r="G142" s="11">
        <f>G143+G145</f>
        <v>4640</v>
      </c>
    </row>
    <row r="143" spans="1:7" ht="60">
      <c r="A143" s="12" t="s">
        <v>0</v>
      </c>
      <c r="B143" s="10" t="s">
        <v>52</v>
      </c>
      <c r="C143" s="10" t="s">
        <v>54</v>
      </c>
      <c r="D143" s="10" t="s">
        <v>120</v>
      </c>
      <c r="E143" s="10" t="s">
        <v>238</v>
      </c>
      <c r="F143" s="11">
        <f>F144</f>
        <v>3375</v>
      </c>
      <c r="G143" s="11">
        <f>G144</f>
        <v>3375</v>
      </c>
    </row>
    <row r="144" spans="1:7" ht="30">
      <c r="A144" s="12" t="s">
        <v>1</v>
      </c>
      <c r="B144" s="10" t="s">
        <v>52</v>
      </c>
      <c r="C144" s="10" t="s">
        <v>54</v>
      </c>
      <c r="D144" s="10" t="s">
        <v>120</v>
      </c>
      <c r="E144" s="10" t="s">
        <v>2</v>
      </c>
      <c r="F144" s="11">
        <f>'прил 7 '!G122</f>
        <v>3375</v>
      </c>
      <c r="G144" s="11">
        <f>'прил 7 '!H122</f>
        <v>3375</v>
      </c>
    </row>
    <row r="145" spans="1:7" ht="30">
      <c r="A145" s="12" t="s">
        <v>5</v>
      </c>
      <c r="B145" s="10" t="s">
        <v>52</v>
      </c>
      <c r="C145" s="10" t="s">
        <v>54</v>
      </c>
      <c r="D145" s="10" t="s">
        <v>120</v>
      </c>
      <c r="E145" s="10" t="s">
        <v>3</v>
      </c>
      <c r="F145" s="11">
        <f>F146</f>
        <v>1104</v>
      </c>
      <c r="G145" s="11">
        <f>G146</f>
        <v>1265</v>
      </c>
    </row>
    <row r="146" spans="1:7" ht="30">
      <c r="A146" s="12" t="s">
        <v>6</v>
      </c>
      <c r="B146" s="10" t="s">
        <v>52</v>
      </c>
      <c r="C146" s="10" t="s">
        <v>54</v>
      </c>
      <c r="D146" s="10" t="s">
        <v>120</v>
      </c>
      <c r="E146" s="10" t="s">
        <v>4</v>
      </c>
      <c r="F146" s="11">
        <f>'прил 7 '!G124</f>
        <v>1104</v>
      </c>
      <c r="G146" s="11">
        <f>'прил 7 '!H124</f>
        <v>1265</v>
      </c>
    </row>
    <row r="147" spans="1:7" ht="15">
      <c r="A147" s="13" t="s">
        <v>69</v>
      </c>
      <c r="B147" s="10" t="s">
        <v>52</v>
      </c>
      <c r="C147" s="10" t="s">
        <v>57</v>
      </c>
      <c r="D147" s="10"/>
      <c r="E147" s="10"/>
      <c r="F147" s="11">
        <f aca="true" t="shared" si="8" ref="F147:G150">F148</f>
        <v>200</v>
      </c>
      <c r="G147" s="11">
        <f t="shared" si="8"/>
        <v>200</v>
      </c>
    </row>
    <row r="148" spans="1:7" ht="15">
      <c r="A148" s="13" t="s">
        <v>377</v>
      </c>
      <c r="B148" s="10" t="s">
        <v>52</v>
      </c>
      <c r="C148" s="10" t="s">
        <v>57</v>
      </c>
      <c r="D148" s="10" t="s">
        <v>168</v>
      </c>
      <c r="E148" s="10"/>
      <c r="F148" s="11">
        <f t="shared" si="8"/>
        <v>200</v>
      </c>
      <c r="G148" s="11">
        <f t="shared" si="8"/>
        <v>200</v>
      </c>
    </row>
    <row r="149" spans="1:7" ht="30">
      <c r="A149" s="13" t="s">
        <v>70</v>
      </c>
      <c r="B149" s="10" t="s">
        <v>52</v>
      </c>
      <c r="C149" s="10" t="s">
        <v>57</v>
      </c>
      <c r="D149" s="10" t="s">
        <v>100</v>
      </c>
      <c r="E149" s="10"/>
      <c r="F149" s="11">
        <f t="shared" si="8"/>
        <v>200</v>
      </c>
      <c r="G149" s="11">
        <f t="shared" si="8"/>
        <v>200</v>
      </c>
    </row>
    <row r="150" spans="1:7" ht="30">
      <c r="A150" s="12" t="s">
        <v>5</v>
      </c>
      <c r="B150" s="10" t="s">
        <v>52</v>
      </c>
      <c r="C150" s="10" t="s">
        <v>57</v>
      </c>
      <c r="D150" s="10" t="s">
        <v>100</v>
      </c>
      <c r="E150" s="10" t="s">
        <v>3</v>
      </c>
      <c r="F150" s="11">
        <f t="shared" si="8"/>
        <v>200</v>
      </c>
      <c r="G150" s="11">
        <f t="shared" si="8"/>
        <v>200</v>
      </c>
    </row>
    <row r="151" spans="1:7" ht="30">
      <c r="A151" s="12" t="s">
        <v>6</v>
      </c>
      <c r="B151" s="10" t="s">
        <v>52</v>
      </c>
      <c r="C151" s="10" t="s">
        <v>57</v>
      </c>
      <c r="D151" s="10" t="s">
        <v>100</v>
      </c>
      <c r="E151" s="10" t="s">
        <v>4</v>
      </c>
      <c r="F151" s="11">
        <f>'прил 7 '!G129</f>
        <v>200</v>
      </c>
      <c r="G151" s="11">
        <f>'прил 7 '!H129</f>
        <v>200</v>
      </c>
    </row>
    <row r="152" spans="1:7" ht="30.75">
      <c r="A152" s="17" t="s">
        <v>71</v>
      </c>
      <c r="B152" s="1" t="s">
        <v>54</v>
      </c>
      <c r="C152" s="1"/>
      <c r="D152" s="1"/>
      <c r="E152" s="1"/>
      <c r="F152" s="8">
        <f>F153+F187</f>
        <v>54106</v>
      </c>
      <c r="G152" s="8">
        <f>G153+G187</f>
        <v>67450</v>
      </c>
    </row>
    <row r="153" spans="1:7" ht="30">
      <c r="A153" s="12" t="s">
        <v>119</v>
      </c>
      <c r="B153" s="10" t="s">
        <v>54</v>
      </c>
      <c r="C153" s="10" t="s">
        <v>72</v>
      </c>
      <c r="D153" s="10"/>
      <c r="E153" s="10"/>
      <c r="F153" s="11">
        <f>F154</f>
        <v>32439</v>
      </c>
      <c r="G153" s="11">
        <f>G154</f>
        <v>43397</v>
      </c>
    </row>
    <row r="154" spans="1:7" ht="46.5">
      <c r="A154" s="20" t="s">
        <v>521</v>
      </c>
      <c r="B154" s="10" t="s">
        <v>54</v>
      </c>
      <c r="C154" s="10" t="s">
        <v>72</v>
      </c>
      <c r="D154" s="10" t="s">
        <v>205</v>
      </c>
      <c r="E154" s="10"/>
      <c r="F154" s="11">
        <f>F155+F169+F174</f>
        <v>32439</v>
      </c>
      <c r="G154" s="11">
        <f>G155+G169+G174</f>
        <v>43397</v>
      </c>
    </row>
    <row r="155" spans="1:7" ht="45">
      <c r="A155" s="13" t="s">
        <v>305</v>
      </c>
      <c r="B155" s="10" t="s">
        <v>54</v>
      </c>
      <c r="C155" s="10" t="s">
        <v>72</v>
      </c>
      <c r="D155" s="10" t="s">
        <v>210</v>
      </c>
      <c r="E155" s="10"/>
      <c r="F155" s="11">
        <f>F156+F163</f>
        <v>31293</v>
      </c>
      <c r="G155" s="11">
        <f>G156+G163</f>
        <v>41824</v>
      </c>
    </row>
    <row r="156" spans="1:7" ht="60">
      <c r="A156" s="13" t="s">
        <v>367</v>
      </c>
      <c r="B156" s="10" t="s">
        <v>54</v>
      </c>
      <c r="C156" s="10" t="s">
        <v>72</v>
      </c>
      <c r="D156" s="10" t="s">
        <v>211</v>
      </c>
      <c r="E156" s="10"/>
      <c r="F156" s="11">
        <f>F157+F160</f>
        <v>1243</v>
      </c>
      <c r="G156" s="11">
        <f>G157+G160</f>
        <v>1474</v>
      </c>
    </row>
    <row r="157" spans="1:7" ht="60">
      <c r="A157" s="13" t="s">
        <v>307</v>
      </c>
      <c r="B157" s="10" t="s">
        <v>54</v>
      </c>
      <c r="C157" s="10" t="s">
        <v>72</v>
      </c>
      <c r="D157" s="10" t="s">
        <v>306</v>
      </c>
      <c r="E157" s="10"/>
      <c r="F157" s="11">
        <f>F158</f>
        <v>138</v>
      </c>
      <c r="G157" s="11">
        <f>G158</f>
        <v>138</v>
      </c>
    </row>
    <row r="158" spans="1:7" ht="30">
      <c r="A158" s="12" t="s">
        <v>5</v>
      </c>
      <c r="B158" s="10" t="s">
        <v>54</v>
      </c>
      <c r="C158" s="10" t="s">
        <v>72</v>
      </c>
      <c r="D158" s="10" t="s">
        <v>306</v>
      </c>
      <c r="E158" s="10" t="s">
        <v>3</v>
      </c>
      <c r="F158" s="11">
        <f>F159</f>
        <v>138</v>
      </c>
      <c r="G158" s="11">
        <f>G159</f>
        <v>138</v>
      </c>
    </row>
    <row r="159" spans="1:7" ht="30">
      <c r="A159" s="12" t="s">
        <v>6</v>
      </c>
      <c r="B159" s="10" t="s">
        <v>54</v>
      </c>
      <c r="C159" s="10" t="s">
        <v>72</v>
      </c>
      <c r="D159" s="10" t="s">
        <v>306</v>
      </c>
      <c r="E159" s="10" t="s">
        <v>4</v>
      </c>
      <c r="F159" s="11">
        <f>'прил 7 '!G137</f>
        <v>138</v>
      </c>
      <c r="G159" s="11">
        <f>'прил 7 '!H137</f>
        <v>138</v>
      </c>
    </row>
    <row r="160" spans="1:7" ht="30">
      <c r="A160" s="13" t="s">
        <v>311</v>
      </c>
      <c r="B160" s="10" t="s">
        <v>54</v>
      </c>
      <c r="C160" s="10" t="s">
        <v>72</v>
      </c>
      <c r="D160" s="10" t="s">
        <v>310</v>
      </c>
      <c r="E160" s="10"/>
      <c r="F160" s="11">
        <f>F161</f>
        <v>1105</v>
      </c>
      <c r="G160" s="11">
        <f>G161</f>
        <v>1336</v>
      </c>
    </row>
    <row r="161" spans="1:7" ht="30">
      <c r="A161" s="12" t="s">
        <v>5</v>
      </c>
      <c r="B161" s="10" t="s">
        <v>54</v>
      </c>
      <c r="C161" s="10" t="s">
        <v>72</v>
      </c>
      <c r="D161" s="10" t="s">
        <v>310</v>
      </c>
      <c r="E161" s="10" t="s">
        <v>3</v>
      </c>
      <c r="F161" s="11">
        <f>F162</f>
        <v>1105</v>
      </c>
      <c r="G161" s="11">
        <f>G162</f>
        <v>1336</v>
      </c>
    </row>
    <row r="162" spans="1:7" ht="30">
      <c r="A162" s="12" t="s">
        <v>6</v>
      </c>
      <c r="B162" s="10" t="s">
        <v>54</v>
      </c>
      <c r="C162" s="10" t="s">
        <v>72</v>
      </c>
      <c r="D162" s="10" t="s">
        <v>310</v>
      </c>
      <c r="E162" s="10" t="s">
        <v>4</v>
      </c>
      <c r="F162" s="11">
        <f>'прил 7 '!G140</f>
        <v>1105</v>
      </c>
      <c r="G162" s="11">
        <f>'прил 7 '!H140</f>
        <v>1336</v>
      </c>
    </row>
    <row r="163" spans="1:7" ht="45">
      <c r="A163" s="13" t="s">
        <v>369</v>
      </c>
      <c r="B163" s="10" t="s">
        <v>54</v>
      </c>
      <c r="C163" s="10" t="s">
        <v>72</v>
      </c>
      <c r="D163" s="10" t="s">
        <v>213</v>
      </c>
      <c r="E163" s="10"/>
      <c r="F163" s="11">
        <f>F164</f>
        <v>30050</v>
      </c>
      <c r="G163" s="11">
        <f>G164</f>
        <v>40350</v>
      </c>
    </row>
    <row r="164" spans="1:7" ht="30">
      <c r="A164" s="12" t="s">
        <v>215</v>
      </c>
      <c r="B164" s="10" t="s">
        <v>54</v>
      </c>
      <c r="C164" s="10" t="s">
        <v>72</v>
      </c>
      <c r="D164" s="10" t="s">
        <v>622</v>
      </c>
      <c r="E164" s="10"/>
      <c r="F164" s="11">
        <f>F165+F167</f>
        <v>30050</v>
      </c>
      <c r="G164" s="11">
        <f>G165+G167</f>
        <v>40350</v>
      </c>
    </row>
    <row r="165" spans="1:7" ht="60">
      <c r="A165" s="12" t="s">
        <v>0</v>
      </c>
      <c r="B165" s="10" t="s">
        <v>54</v>
      </c>
      <c r="C165" s="10" t="s">
        <v>72</v>
      </c>
      <c r="D165" s="10" t="s">
        <v>622</v>
      </c>
      <c r="E165" s="10" t="s">
        <v>238</v>
      </c>
      <c r="F165" s="11">
        <f>F166</f>
        <v>29123.4</v>
      </c>
      <c r="G165" s="11">
        <f>G166</f>
        <v>39123.4</v>
      </c>
    </row>
    <row r="166" spans="1:7" ht="15">
      <c r="A166" s="12" t="s">
        <v>22</v>
      </c>
      <c r="B166" s="10" t="s">
        <v>54</v>
      </c>
      <c r="C166" s="10" t="s">
        <v>72</v>
      </c>
      <c r="D166" s="10" t="s">
        <v>622</v>
      </c>
      <c r="E166" s="10" t="s">
        <v>33</v>
      </c>
      <c r="F166" s="11">
        <f>'прил 7 '!G144</f>
        <v>29123.4</v>
      </c>
      <c r="G166" s="11">
        <f>'прил 7 '!H144</f>
        <v>39123.4</v>
      </c>
    </row>
    <row r="167" spans="1:7" ht="30">
      <c r="A167" s="12" t="s">
        <v>5</v>
      </c>
      <c r="B167" s="10" t="s">
        <v>54</v>
      </c>
      <c r="C167" s="10" t="s">
        <v>72</v>
      </c>
      <c r="D167" s="10" t="s">
        <v>622</v>
      </c>
      <c r="E167" s="10" t="s">
        <v>3</v>
      </c>
      <c r="F167" s="11">
        <f>F168</f>
        <v>926.6</v>
      </c>
      <c r="G167" s="11">
        <f>G168</f>
        <v>1226.6</v>
      </c>
    </row>
    <row r="168" spans="1:7" ht="30">
      <c r="A168" s="12" t="s">
        <v>6</v>
      </c>
      <c r="B168" s="10" t="s">
        <v>54</v>
      </c>
      <c r="C168" s="10" t="s">
        <v>72</v>
      </c>
      <c r="D168" s="10" t="s">
        <v>622</v>
      </c>
      <c r="E168" s="10" t="s">
        <v>4</v>
      </c>
      <c r="F168" s="11">
        <f>'прил 7 '!G146</f>
        <v>926.6</v>
      </c>
      <c r="G168" s="11">
        <f>'прил 7 '!H146</f>
        <v>1226.6</v>
      </c>
    </row>
    <row r="169" spans="1:7" ht="45">
      <c r="A169" s="13" t="s">
        <v>315</v>
      </c>
      <c r="B169" s="10" t="s">
        <v>54</v>
      </c>
      <c r="C169" s="10" t="s">
        <v>72</v>
      </c>
      <c r="D169" s="10" t="s">
        <v>214</v>
      </c>
      <c r="E169" s="10"/>
      <c r="F169" s="11">
        <f aca="true" t="shared" si="9" ref="F169:G172">F170</f>
        <v>533</v>
      </c>
      <c r="G169" s="11">
        <f t="shared" si="9"/>
        <v>613</v>
      </c>
    </row>
    <row r="170" spans="1:7" ht="90">
      <c r="A170" s="13" t="s">
        <v>370</v>
      </c>
      <c r="B170" s="10" t="s">
        <v>54</v>
      </c>
      <c r="C170" s="10" t="s">
        <v>72</v>
      </c>
      <c r="D170" s="10" t="s">
        <v>216</v>
      </c>
      <c r="E170" s="10"/>
      <c r="F170" s="11">
        <f t="shared" si="9"/>
        <v>533</v>
      </c>
      <c r="G170" s="11">
        <f t="shared" si="9"/>
        <v>613</v>
      </c>
    </row>
    <row r="171" spans="1:7" ht="30">
      <c r="A171" s="9" t="s">
        <v>317</v>
      </c>
      <c r="B171" s="10" t="s">
        <v>54</v>
      </c>
      <c r="C171" s="10" t="s">
        <v>72</v>
      </c>
      <c r="D171" s="10" t="s">
        <v>316</v>
      </c>
      <c r="E171" s="10"/>
      <c r="F171" s="11">
        <f t="shared" si="9"/>
        <v>533</v>
      </c>
      <c r="G171" s="11">
        <f t="shared" si="9"/>
        <v>613</v>
      </c>
    </row>
    <row r="172" spans="1:7" ht="30">
      <c r="A172" s="12" t="s">
        <v>5</v>
      </c>
      <c r="B172" s="10" t="s">
        <v>54</v>
      </c>
      <c r="C172" s="10" t="s">
        <v>72</v>
      </c>
      <c r="D172" s="10" t="s">
        <v>316</v>
      </c>
      <c r="E172" s="10" t="s">
        <v>3</v>
      </c>
      <c r="F172" s="11">
        <f t="shared" si="9"/>
        <v>533</v>
      </c>
      <c r="G172" s="11">
        <f t="shared" si="9"/>
        <v>613</v>
      </c>
    </row>
    <row r="173" spans="1:7" ht="30">
      <c r="A173" s="12" t="s">
        <v>6</v>
      </c>
      <c r="B173" s="10" t="s">
        <v>54</v>
      </c>
      <c r="C173" s="10" t="s">
        <v>72</v>
      </c>
      <c r="D173" s="10" t="s">
        <v>316</v>
      </c>
      <c r="E173" s="10" t="s">
        <v>4</v>
      </c>
      <c r="F173" s="11">
        <f>'прил 7 '!G151</f>
        <v>533</v>
      </c>
      <c r="G173" s="11">
        <f>'прил 7 '!H151</f>
        <v>613</v>
      </c>
    </row>
    <row r="174" spans="1:7" ht="30">
      <c r="A174" s="13" t="s">
        <v>328</v>
      </c>
      <c r="B174" s="10" t="s">
        <v>54</v>
      </c>
      <c r="C174" s="10" t="s">
        <v>72</v>
      </c>
      <c r="D174" s="10" t="s">
        <v>327</v>
      </c>
      <c r="E174" s="10"/>
      <c r="F174" s="11">
        <f>F175+F179+F183</f>
        <v>613</v>
      </c>
      <c r="G174" s="11">
        <f>G175+G179+G183</f>
        <v>960</v>
      </c>
    </row>
    <row r="175" spans="1:7" ht="45">
      <c r="A175" s="13" t="s">
        <v>532</v>
      </c>
      <c r="B175" s="10" t="s">
        <v>54</v>
      </c>
      <c r="C175" s="10" t="s">
        <v>72</v>
      </c>
      <c r="D175" s="10" t="s">
        <v>329</v>
      </c>
      <c r="E175" s="10"/>
      <c r="F175" s="11">
        <f aca="true" t="shared" si="10" ref="F175:G177">F176</f>
        <v>44</v>
      </c>
      <c r="G175" s="11">
        <f t="shared" si="10"/>
        <v>100</v>
      </c>
    </row>
    <row r="176" spans="1:7" ht="45">
      <c r="A176" s="9" t="s">
        <v>331</v>
      </c>
      <c r="B176" s="10" t="s">
        <v>54</v>
      </c>
      <c r="C176" s="10" t="s">
        <v>72</v>
      </c>
      <c r="D176" s="10" t="s">
        <v>330</v>
      </c>
      <c r="E176" s="10"/>
      <c r="F176" s="11">
        <f t="shared" si="10"/>
        <v>44</v>
      </c>
      <c r="G176" s="11">
        <f t="shared" si="10"/>
        <v>100</v>
      </c>
    </row>
    <row r="177" spans="1:7" ht="30">
      <c r="A177" s="12" t="s">
        <v>5</v>
      </c>
      <c r="B177" s="10" t="s">
        <v>54</v>
      </c>
      <c r="C177" s="10" t="s">
        <v>72</v>
      </c>
      <c r="D177" s="10" t="s">
        <v>330</v>
      </c>
      <c r="E177" s="10" t="s">
        <v>3</v>
      </c>
      <c r="F177" s="11">
        <f t="shared" si="10"/>
        <v>44</v>
      </c>
      <c r="G177" s="11">
        <f t="shared" si="10"/>
        <v>100</v>
      </c>
    </row>
    <row r="178" spans="1:7" ht="30">
      <c r="A178" s="12" t="s">
        <v>6</v>
      </c>
      <c r="B178" s="10" t="s">
        <v>54</v>
      </c>
      <c r="C178" s="10" t="s">
        <v>72</v>
      </c>
      <c r="D178" s="10" t="s">
        <v>330</v>
      </c>
      <c r="E178" s="10" t="s">
        <v>4</v>
      </c>
      <c r="F178" s="11">
        <f>'прил 7 '!G156</f>
        <v>44</v>
      </c>
      <c r="G178" s="11">
        <f>'прил 7 '!H156</f>
        <v>100</v>
      </c>
    </row>
    <row r="179" spans="1:7" ht="30">
      <c r="A179" s="12" t="s">
        <v>533</v>
      </c>
      <c r="B179" s="10" t="s">
        <v>54</v>
      </c>
      <c r="C179" s="10" t="s">
        <v>72</v>
      </c>
      <c r="D179" s="10" t="s">
        <v>537</v>
      </c>
      <c r="E179" s="10"/>
      <c r="F179" s="11">
        <f aca="true" t="shared" si="11" ref="F179:G181">F180</f>
        <v>134</v>
      </c>
      <c r="G179" s="11">
        <f t="shared" si="11"/>
        <v>300</v>
      </c>
    </row>
    <row r="180" spans="1:7" ht="15">
      <c r="A180" s="12" t="s">
        <v>332</v>
      </c>
      <c r="B180" s="10" t="s">
        <v>54</v>
      </c>
      <c r="C180" s="10" t="s">
        <v>72</v>
      </c>
      <c r="D180" s="10" t="s">
        <v>534</v>
      </c>
      <c r="E180" s="10"/>
      <c r="F180" s="11">
        <f t="shared" si="11"/>
        <v>134</v>
      </c>
      <c r="G180" s="11">
        <f t="shared" si="11"/>
        <v>300</v>
      </c>
    </row>
    <row r="181" spans="1:7" ht="30">
      <c r="A181" s="12" t="s">
        <v>5</v>
      </c>
      <c r="B181" s="10" t="s">
        <v>54</v>
      </c>
      <c r="C181" s="10" t="s">
        <v>72</v>
      </c>
      <c r="D181" s="10" t="s">
        <v>534</v>
      </c>
      <c r="E181" s="10" t="s">
        <v>3</v>
      </c>
      <c r="F181" s="11">
        <f t="shared" si="11"/>
        <v>134</v>
      </c>
      <c r="G181" s="11">
        <f t="shared" si="11"/>
        <v>300</v>
      </c>
    </row>
    <row r="182" spans="1:7" ht="30">
      <c r="A182" s="12" t="s">
        <v>6</v>
      </c>
      <c r="B182" s="10" t="s">
        <v>54</v>
      </c>
      <c r="C182" s="10" t="s">
        <v>72</v>
      </c>
      <c r="D182" s="10" t="s">
        <v>534</v>
      </c>
      <c r="E182" s="10" t="s">
        <v>4</v>
      </c>
      <c r="F182" s="11">
        <f>'прил 7 '!G160</f>
        <v>134</v>
      </c>
      <c r="G182" s="11">
        <f>'прил 7 '!H160</f>
        <v>300</v>
      </c>
    </row>
    <row r="183" spans="1:7" ht="45">
      <c r="A183" s="12" t="s">
        <v>535</v>
      </c>
      <c r="B183" s="10" t="s">
        <v>54</v>
      </c>
      <c r="C183" s="10" t="s">
        <v>72</v>
      </c>
      <c r="D183" s="10" t="s">
        <v>536</v>
      </c>
      <c r="E183" s="10"/>
      <c r="F183" s="11">
        <f aca="true" t="shared" si="12" ref="F183:G185">F184</f>
        <v>435</v>
      </c>
      <c r="G183" s="11">
        <f t="shared" si="12"/>
        <v>560</v>
      </c>
    </row>
    <row r="184" spans="1:7" ht="45">
      <c r="A184" s="12" t="s">
        <v>333</v>
      </c>
      <c r="B184" s="10" t="s">
        <v>54</v>
      </c>
      <c r="C184" s="10" t="s">
        <v>72</v>
      </c>
      <c r="D184" s="10" t="s">
        <v>538</v>
      </c>
      <c r="E184" s="10"/>
      <c r="F184" s="11">
        <f t="shared" si="12"/>
        <v>435</v>
      </c>
      <c r="G184" s="11">
        <f t="shared" si="12"/>
        <v>560</v>
      </c>
    </row>
    <row r="185" spans="1:7" ht="30">
      <c r="A185" s="12" t="s">
        <v>5</v>
      </c>
      <c r="B185" s="10" t="s">
        <v>54</v>
      </c>
      <c r="C185" s="10" t="s">
        <v>72</v>
      </c>
      <c r="D185" s="10" t="s">
        <v>538</v>
      </c>
      <c r="E185" s="10" t="s">
        <v>3</v>
      </c>
      <c r="F185" s="11">
        <f t="shared" si="12"/>
        <v>435</v>
      </c>
      <c r="G185" s="11">
        <f t="shared" si="12"/>
        <v>560</v>
      </c>
    </row>
    <row r="186" spans="1:7" ht="30">
      <c r="A186" s="12" t="s">
        <v>6</v>
      </c>
      <c r="B186" s="10" t="s">
        <v>54</v>
      </c>
      <c r="C186" s="10" t="s">
        <v>72</v>
      </c>
      <c r="D186" s="10" t="s">
        <v>538</v>
      </c>
      <c r="E186" s="10" t="s">
        <v>4</v>
      </c>
      <c r="F186" s="11">
        <f>'прил 7 '!G164</f>
        <v>435</v>
      </c>
      <c r="G186" s="11">
        <f>'прил 7 '!H164</f>
        <v>560</v>
      </c>
    </row>
    <row r="187" spans="1:7" ht="30">
      <c r="A187" s="13" t="s">
        <v>42</v>
      </c>
      <c r="B187" s="10" t="s">
        <v>54</v>
      </c>
      <c r="C187" s="10" t="s">
        <v>66</v>
      </c>
      <c r="D187" s="10"/>
      <c r="E187" s="10"/>
      <c r="F187" s="11">
        <f>F188</f>
        <v>21667</v>
      </c>
      <c r="G187" s="11">
        <f>G188</f>
        <v>24053</v>
      </c>
    </row>
    <row r="188" spans="1:7" ht="46.5">
      <c r="A188" s="20" t="s">
        <v>521</v>
      </c>
      <c r="B188" s="10" t="s">
        <v>54</v>
      </c>
      <c r="C188" s="10" t="s">
        <v>66</v>
      </c>
      <c r="D188" s="10" t="s">
        <v>205</v>
      </c>
      <c r="E188" s="10"/>
      <c r="F188" s="11">
        <f>F212+F227+F189</f>
        <v>21667</v>
      </c>
      <c r="G188" s="11">
        <f>G212+G227+G189</f>
        <v>24053</v>
      </c>
    </row>
    <row r="189" spans="1:7" ht="45">
      <c r="A189" s="13" t="s">
        <v>296</v>
      </c>
      <c r="B189" s="10" t="s">
        <v>54</v>
      </c>
      <c r="C189" s="10" t="s">
        <v>66</v>
      </c>
      <c r="D189" s="10" t="s">
        <v>206</v>
      </c>
      <c r="E189" s="10"/>
      <c r="F189" s="11">
        <f>F190+F197+F204+F208</f>
        <v>12862</v>
      </c>
      <c r="G189" s="11">
        <f>G190+G197+G204+G208</f>
        <v>15052</v>
      </c>
    </row>
    <row r="190" spans="1:7" ht="60">
      <c r="A190" s="13" t="s">
        <v>522</v>
      </c>
      <c r="B190" s="10" t="s">
        <v>54</v>
      </c>
      <c r="C190" s="10" t="s">
        <v>66</v>
      </c>
      <c r="D190" s="10" t="s">
        <v>207</v>
      </c>
      <c r="E190" s="10"/>
      <c r="F190" s="11">
        <f>F191+F194</f>
        <v>5012</v>
      </c>
      <c r="G190" s="11">
        <f>G191+G194</f>
        <v>7202</v>
      </c>
    </row>
    <row r="191" spans="1:7" ht="45">
      <c r="A191" s="36" t="s">
        <v>523</v>
      </c>
      <c r="B191" s="10" t="s">
        <v>54</v>
      </c>
      <c r="C191" s="10" t="s">
        <v>66</v>
      </c>
      <c r="D191" s="37" t="s">
        <v>524</v>
      </c>
      <c r="E191" s="10"/>
      <c r="F191" s="11">
        <f>F192</f>
        <v>4952</v>
      </c>
      <c r="G191" s="11">
        <f>G192</f>
        <v>7142</v>
      </c>
    </row>
    <row r="192" spans="1:7" ht="30">
      <c r="A192" s="40" t="s">
        <v>5</v>
      </c>
      <c r="B192" s="10" t="s">
        <v>54</v>
      </c>
      <c r="C192" s="10" t="s">
        <v>66</v>
      </c>
      <c r="D192" s="37" t="s">
        <v>524</v>
      </c>
      <c r="E192" s="10" t="s">
        <v>3</v>
      </c>
      <c r="F192" s="11">
        <f>F193</f>
        <v>4952</v>
      </c>
      <c r="G192" s="11">
        <f>G193</f>
        <v>7142</v>
      </c>
    </row>
    <row r="193" spans="1:7" ht="30">
      <c r="A193" s="40" t="s">
        <v>6</v>
      </c>
      <c r="B193" s="10" t="s">
        <v>54</v>
      </c>
      <c r="C193" s="10" t="s">
        <v>66</v>
      </c>
      <c r="D193" s="37" t="s">
        <v>524</v>
      </c>
      <c r="E193" s="10" t="s">
        <v>4</v>
      </c>
      <c r="F193" s="11">
        <f>'прил 7 '!G171</f>
        <v>4952</v>
      </c>
      <c r="G193" s="11">
        <f>'прил 7 '!H171</f>
        <v>7142</v>
      </c>
    </row>
    <row r="194" spans="1:7" ht="30">
      <c r="A194" s="40" t="s">
        <v>540</v>
      </c>
      <c r="B194" s="37" t="s">
        <v>54</v>
      </c>
      <c r="C194" s="37" t="s">
        <v>66</v>
      </c>
      <c r="D194" s="37" t="s">
        <v>539</v>
      </c>
      <c r="E194" s="37"/>
      <c r="F194" s="39">
        <f>F195</f>
        <v>60</v>
      </c>
      <c r="G194" s="39">
        <f>G195</f>
        <v>60</v>
      </c>
    </row>
    <row r="195" spans="1:7" ht="30">
      <c r="A195" s="40" t="s">
        <v>5</v>
      </c>
      <c r="B195" s="37" t="s">
        <v>54</v>
      </c>
      <c r="C195" s="37" t="s">
        <v>66</v>
      </c>
      <c r="D195" s="37" t="s">
        <v>539</v>
      </c>
      <c r="E195" s="37" t="s">
        <v>3</v>
      </c>
      <c r="F195" s="39">
        <f>F196</f>
        <v>60</v>
      </c>
      <c r="G195" s="39">
        <f>G196</f>
        <v>60</v>
      </c>
    </row>
    <row r="196" spans="1:7" ht="30">
      <c r="A196" s="40" t="s">
        <v>6</v>
      </c>
      <c r="B196" s="37" t="s">
        <v>54</v>
      </c>
      <c r="C196" s="37" t="s">
        <v>66</v>
      </c>
      <c r="D196" s="37" t="s">
        <v>539</v>
      </c>
      <c r="E196" s="37" t="s">
        <v>4</v>
      </c>
      <c r="F196" s="39">
        <f>'прил 7 '!G174</f>
        <v>60</v>
      </c>
      <c r="G196" s="39">
        <f>'прил 7 '!H174</f>
        <v>60</v>
      </c>
    </row>
    <row r="197" spans="1:7" ht="45">
      <c r="A197" s="36" t="s">
        <v>525</v>
      </c>
      <c r="B197" s="10" t="s">
        <v>54</v>
      </c>
      <c r="C197" s="10" t="s">
        <v>66</v>
      </c>
      <c r="D197" s="10" t="s">
        <v>209</v>
      </c>
      <c r="E197" s="10"/>
      <c r="F197" s="11">
        <f>F198+F201</f>
        <v>150</v>
      </c>
      <c r="G197" s="11">
        <f>G198+G201</f>
        <v>150</v>
      </c>
    </row>
    <row r="198" spans="1:7" ht="30">
      <c r="A198" s="9" t="s">
        <v>366</v>
      </c>
      <c r="B198" s="10" t="s">
        <v>54</v>
      </c>
      <c r="C198" s="10" t="s">
        <v>66</v>
      </c>
      <c r="D198" s="10" t="s">
        <v>298</v>
      </c>
      <c r="E198" s="10"/>
      <c r="F198" s="11">
        <f>F199</f>
        <v>100</v>
      </c>
      <c r="G198" s="11">
        <f>G199</f>
        <v>100</v>
      </c>
    </row>
    <row r="199" spans="1:7" ht="30">
      <c r="A199" s="12" t="s">
        <v>5</v>
      </c>
      <c r="B199" s="10" t="s">
        <v>54</v>
      </c>
      <c r="C199" s="10" t="s">
        <v>66</v>
      </c>
      <c r="D199" s="10" t="s">
        <v>298</v>
      </c>
      <c r="E199" s="10" t="s">
        <v>3</v>
      </c>
      <c r="F199" s="11">
        <f>F200</f>
        <v>100</v>
      </c>
      <c r="G199" s="11">
        <f>G200</f>
        <v>100</v>
      </c>
    </row>
    <row r="200" spans="1:7" ht="30">
      <c r="A200" s="12" t="s">
        <v>6</v>
      </c>
      <c r="B200" s="10" t="s">
        <v>54</v>
      </c>
      <c r="C200" s="10" t="s">
        <v>66</v>
      </c>
      <c r="D200" s="10" t="s">
        <v>298</v>
      </c>
      <c r="E200" s="10" t="s">
        <v>4</v>
      </c>
      <c r="F200" s="11">
        <f>'прил 7 '!G178</f>
        <v>100</v>
      </c>
      <c r="G200" s="11">
        <f>'прил 7 '!H178</f>
        <v>100</v>
      </c>
    </row>
    <row r="201" spans="1:7" ht="30">
      <c r="A201" s="40" t="s">
        <v>526</v>
      </c>
      <c r="B201" s="37" t="s">
        <v>54</v>
      </c>
      <c r="C201" s="37" t="s">
        <v>66</v>
      </c>
      <c r="D201" s="37" t="s">
        <v>527</v>
      </c>
      <c r="E201" s="37"/>
      <c r="F201" s="39">
        <f>F202</f>
        <v>50</v>
      </c>
      <c r="G201" s="39">
        <f>G202</f>
        <v>50</v>
      </c>
    </row>
    <row r="202" spans="1:7" ht="30">
      <c r="A202" s="40" t="s">
        <v>5</v>
      </c>
      <c r="B202" s="37" t="s">
        <v>54</v>
      </c>
      <c r="C202" s="37" t="s">
        <v>66</v>
      </c>
      <c r="D202" s="37" t="s">
        <v>527</v>
      </c>
      <c r="E202" s="37" t="s">
        <v>3</v>
      </c>
      <c r="F202" s="39">
        <f>F203</f>
        <v>50</v>
      </c>
      <c r="G202" s="39">
        <f>G203</f>
        <v>50</v>
      </c>
    </row>
    <row r="203" spans="1:7" ht="30">
      <c r="A203" s="40" t="s">
        <v>6</v>
      </c>
      <c r="B203" s="37" t="s">
        <v>54</v>
      </c>
      <c r="C203" s="37" t="s">
        <v>66</v>
      </c>
      <c r="D203" s="37" t="s">
        <v>527</v>
      </c>
      <c r="E203" s="37" t="s">
        <v>4</v>
      </c>
      <c r="F203" s="39">
        <f>'прил 7 '!G181</f>
        <v>50</v>
      </c>
      <c r="G203" s="39">
        <f>'прил 7 '!H181</f>
        <v>50</v>
      </c>
    </row>
    <row r="204" spans="1:7" ht="75">
      <c r="A204" s="13" t="s">
        <v>528</v>
      </c>
      <c r="B204" s="10" t="s">
        <v>54</v>
      </c>
      <c r="C204" s="10" t="s">
        <v>66</v>
      </c>
      <c r="D204" s="10" t="s">
        <v>299</v>
      </c>
      <c r="E204" s="10"/>
      <c r="F204" s="11">
        <f aca="true" t="shared" si="13" ref="F204:G206">F205</f>
        <v>7600</v>
      </c>
      <c r="G204" s="11">
        <f t="shared" si="13"/>
        <v>7600</v>
      </c>
    </row>
    <row r="205" spans="1:7" ht="45">
      <c r="A205" s="9" t="s">
        <v>300</v>
      </c>
      <c r="B205" s="10" t="s">
        <v>54</v>
      </c>
      <c r="C205" s="10" t="s">
        <v>66</v>
      </c>
      <c r="D205" s="10" t="s">
        <v>301</v>
      </c>
      <c r="E205" s="10"/>
      <c r="F205" s="11">
        <f t="shared" si="13"/>
        <v>7600</v>
      </c>
      <c r="G205" s="11">
        <f t="shared" si="13"/>
        <v>7600</v>
      </c>
    </row>
    <row r="206" spans="1:7" ht="30">
      <c r="A206" s="12" t="s">
        <v>5</v>
      </c>
      <c r="B206" s="10" t="s">
        <v>54</v>
      </c>
      <c r="C206" s="10" t="s">
        <v>66</v>
      </c>
      <c r="D206" s="10" t="s">
        <v>301</v>
      </c>
      <c r="E206" s="10" t="s">
        <v>3</v>
      </c>
      <c r="F206" s="11">
        <f t="shared" si="13"/>
        <v>7600</v>
      </c>
      <c r="G206" s="11">
        <f t="shared" si="13"/>
        <v>7600</v>
      </c>
    </row>
    <row r="207" spans="1:7" ht="30">
      <c r="A207" s="12" t="s">
        <v>6</v>
      </c>
      <c r="B207" s="10" t="s">
        <v>54</v>
      </c>
      <c r="C207" s="10" t="s">
        <v>66</v>
      </c>
      <c r="D207" s="10" t="s">
        <v>301</v>
      </c>
      <c r="E207" s="10" t="s">
        <v>4</v>
      </c>
      <c r="F207" s="11">
        <f>'прил 7 '!G185</f>
        <v>7600</v>
      </c>
      <c r="G207" s="11">
        <f>'прил 7 '!H185</f>
        <v>7600</v>
      </c>
    </row>
    <row r="208" spans="1:7" ht="30">
      <c r="A208" s="13" t="s">
        <v>302</v>
      </c>
      <c r="B208" s="10" t="s">
        <v>54</v>
      </c>
      <c r="C208" s="10" t="s">
        <v>66</v>
      </c>
      <c r="D208" s="10" t="s">
        <v>303</v>
      </c>
      <c r="E208" s="10"/>
      <c r="F208" s="11">
        <f aca="true" t="shared" si="14" ref="F208:G210">F209</f>
        <v>100</v>
      </c>
      <c r="G208" s="11">
        <f t="shared" si="14"/>
        <v>100</v>
      </c>
    </row>
    <row r="209" spans="1:7" ht="30">
      <c r="A209" s="9" t="s">
        <v>529</v>
      </c>
      <c r="B209" s="10" t="s">
        <v>54</v>
      </c>
      <c r="C209" s="10" t="s">
        <v>66</v>
      </c>
      <c r="D209" s="10" t="s">
        <v>304</v>
      </c>
      <c r="E209" s="10"/>
      <c r="F209" s="11">
        <f t="shared" si="14"/>
        <v>100</v>
      </c>
      <c r="G209" s="11">
        <f t="shared" si="14"/>
        <v>100</v>
      </c>
    </row>
    <row r="210" spans="1:7" ht="30">
      <c r="A210" s="12" t="s">
        <v>5</v>
      </c>
      <c r="B210" s="10" t="s">
        <v>54</v>
      </c>
      <c r="C210" s="10" t="s">
        <v>66</v>
      </c>
      <c r="D210" s="10" t="s">
        <v>304</v>
      </c>
      <c r="E210" s="10" t="s">
        <v>3</v>
      </c>
      <c r="F210" s="11">
        <f t="shared" si="14"/>
        <v>100</v>
      </c>
      <c r="G210" s="11">
        <f t="shared" si="14"/>
        <v>100</v>
      </c>
    </row>
    <row r="211" spans="1:7" ht="30">
      <c r="A211" s="12" t="s">
        <v>6</v>
      </c>
      <c r="B211" s="10" t="s">
        <v>54</v>
      </c>
      <c r="C211" s="10" t="s">
        <v>66</v>
      </c>
      <c r="D211" s="10" t="s">
        <v>304</v>
      </c>
      <c r="E211" s="10" t="s">
        <v>4</v>
      </c>
      <c r="F211" s="11">
        <f>'прил 7 '!G189</f>
        <v>100</v>
      </c>
      <c r="G211" s="11">
        <f>'прил 7 '!H189</f>
        <v>100</v>
      </c>
    </row>
    <row r="212" spans="1:7" ht="45">
      <c r="A212" s="13" t="s">
        <v>305</v>
      </c>
      <c r="B212" s="10" t="s">
        <v>54</v>
      </c>
      <c r="C212" s="10" t="s">
        <v>66</v>
      </c>
      <c r="D212" s="10" t="s">
        <v>210</v>
      </c>
      <c r="E212" s="10"/>
      <c r="F212" s="11">
        <f>F213</f>
        <v>8625</v>
      </c>
      <c r="G212" s="11">
        <f>G213</f>
        <v>8821</v>
      </c>
    </row>
    <row r="213" spans="1:7" ht="45">
      <c r="A213" s="13" t="s">
        <v>368</v>
      </c>
      <c r="B213" s="10" t="s">
        <v>54</v>
      </c>
      <c r="C213" s="10" t="s">
        <v>66</v>
      </c>
      <c r="D213" s="10" t="s">
        <v>212</v>
      </c>
      <c r="E213" s="10"/>
      <c r="F213" s="11">
        <f>F214+F217+F224</f>
        <v>8625</v>
      </c>
      <c r="G213" s="11">
        <f>G214+G217+G224</f>
        <v>8821</v>
      </c>
    </row>
    <row r="214" spans="1:7" ht="30">
      <c r="A214" s="13" t="s">
        <v>313</v>
      </c>
      <c r="B214" s="10" t="s">
        <v>54</v>
      </c>
      <c r="C214" s="10" t="s">
        <v>66</v>
      </c>
      <c r="D214" s="10" t="s">
        <v>312</v>
      </c>
      <c r="E214" s="10"/>
      <c r="F214" s="11">
        <f>F215</f>
        <v>300</v>
      </c>
      <c r="G214" s="11">
        <f>G215</f>
        <v>300</v>
      </c>
    </row>
    <row r="215" spans="1:7" ht="30">
      <c r="A215" s="12" t="s">
        <v>5</v>
      </c>
      <c r="B215" s="10" t="s">
        <v>54</v>
      </c>
      <c r="C215" s="10" t="s">
        <v>66</v>
      </c>
      <c r="D215" s="10" t="s">
        <v>312</v>
      </c>
      <c r="E215" s="10" t="s">
        <v>3</v>
      </c>
      <c r="F215" s="11">
        <f>F216</f>
        <v>300</v>
      </c>
      <c r="G215" s="11">
        <f>G216</f>
        <v>300</v>
      </c>
    </row>
    <row r="216" spans="1:7" ht="30">
      <c r="A216" s="12" t="s">
        <v>6</v>
      </c>
      <c r="B216" s="10" t="s">
        <v>54</v>
      </c>
      <c r="C216" s="10" t="s">
        <v>66</v>
      </c>
      <c r="D216" s="10" t="s">
        <v>312</v>
      </c>
      <c r="E216" s="10" t="s">
        <v>4</v>
      </c>
      <c r="F216" s="11">
        <f>'прил 7 '!G194</f>
        <v>300</v>
      </c>
      <c r="G216" s="11">
        <f>'прил 7 '!H194</f>
        <v>300</v>
      </c>
    </row>
    <row r="217" spans="1:7" ht="15">
      <c r="A217" s="13" t="s">
        <v>314</v>
      </c>
      <c r="B217" s="10" t="s">
        <v>54</v>
      </c>
      <c r="C217" s="10" t="s">
        <v>66</v>
      </c>
      <c r="D217" s="10" t="s">
        <v>623</v>
      </c>
      <c r="E217" s="10"/>
      <c r="F217" s="11">
        <f>F220+F218+F222</f>
        <v>7313</v>
      </c>
      <c r="G217" s="11">
        <f>G220+G218+G222</f>
        <v>7495</v>
      </c>
    </row>
    <row r="218" spans="1:7" ht="60">
      <c r="A218" s="40" t="s">
        <v>0</v>
      </c>
      <c r="B218" s="37" t="s">
        <v>54</v>
      </c>
      <c r="C218" s="37" t="s">
        <v>66</v>
      </c>
      <c r="D218" s="10" t="s">
        <v>623</v>
      </c>
      <c r="E218" s="37" t="s">
        <v>238</v>
      </c>
      <c r="F218" s="39">
        <f>F219</f>
        <v>6896.4</v>
      </c>
      <c r="G218" s="39">
        <f>G219</f>
        <v>6896.4</v>
      </c>
    </row>
    <row r="219" spans="1:7" ht="15">
      <c r="A219" s="40" t="s">
        <v>22</v>
      </c>
      <c r="B219" s="37" t="s">
        <v>54</v>
      </c>
      <c r="C219" s="37" t="s">
        <v>66</v>
      </c>
      <c r="D219" s="10" t="s">
        <v>623</v>
      </c>
      <c r="E219" s="37" t="s">
        <v>33</v>
      </c>
      <c r="F219" s="39">
        <f>'прил 7 '!G197</f>
        <v>6896.4</v>
      </c>
      <c r="G219" s="39">
        <f>'прил 7 '!H197</f>
        <v>6896.4</v>
      </c>
    </row>
    <row r="220" spans="1:7" ht="30">
      <c r="A220" s="12" t="s">
        <v>5</v>
      </c>
      <c r="B220" s="10" t="s">
        <v>54</v>
      </c>
      <c r="C220" s="10" t="s">
        <v>66</v>
      </c>
      <c r="D220" s="10" t="s">
        <v>623</v>
      </c>
      <c r="E220" s="10" t="s">
        <v>3</v>
      </c>
      <c r="F220" s="11">
        <f>F221</f>
        <v>411.6</v>
      </c>
      <c r="G220" s="11">
        <f>G221</f>
        <v>593.6</v>
      </c>
    </row>
    <row r="221" spans="1:7" ht="30">
      <c r="A221" s="12" t="s">
        <v>6</v>
      </c>
      <c r="B221" s="10" t="s">
        <v>54</v>
      </c>
      <c r="C221" s="10" t="s">
        <v>66</v>
      </c>
      <c r="D221" s="10" t="s">
        <v>623</v>
      </c>
      <c r="E221" s="10" t="s">
        <v>4</v>
      </c>
      <c r="F221" s="11">
        <f>'прил 7 '!G199</f>
        <v>411.6</v>
      </c>
      <c r="G221" s="11">
        <f>'прил 7 '!H199</f>
        <v>593.6</v>
      </c>
    </row>
    <row r="222" spans="1:7" ht="15">
      <c r="A222" s="40" t="s">
        <v>13</v>
      </c>
      <c r="B222" s="37" t="s">
        <v>54</v>
      </c>
      <c r="C222" s="37" t="s">
        <v>66</v>
      </c>
      <c r="D222" s="10" t="s">
        <v>623</v>
      </c>
      <c r="E222" s="37" t="s">
        <v>11</v>
      </c>
      <c r="F222" s="39">
        <f>F223</f>
        <v>5</v>
      </c>
      <c r="G222" s="39">
        <f>G223</f>
        <v>5</v>
      </c>
    </row>
    <row r="223" spans="1:7" ht="15">
      <c r="A223" s="41" t="s">
        <v>14</v>
      </c>
      <c r="B223" s="37" t="s">
        <v>54</v>
      </c>
      <c r="C223" s="37" t="s">
        <v>66</v>
      </c>
      <c r="D223" s="10" t="s">
        <v>623</v>
      </c>
      <c r="E223" s="37" t="s">
        <v>12</v>
      </c>
      <c r="F223" s="39">
        <f>'прил 7 '!G201</f>
        <v>5</v>
      </c>
      <c r="G223" s="39">
        <f>'прил 7 '!H201</f>
        <v>5</v>
      </c>
    </row>
    <row r="224" spans="1:7" ht="30">
      <c r="A224" s="41" t="s">
        <v>531</v>
      </c>
      <c r="B224" s="37" t="s">
        <v>54</v>
      </c>
      <c r="C224" s="37" t="s">
        <v>66</v>
      </c>
      <c r="D224" s="37" t="s">
        <v>530</v>
      </c>
      <c r="E224" s="37"/>
      <c r="F224" s="39">
        <f>F225</f>
        <v>1012</v>
      </c>
      <c r="G224" s="39">
        <f>G225</f>
        <v>1026</v>
      </c>
    </row>
    <row r="225" spans="1:7" ht="30">
      <c r="A225" s="40" t="s">
        <v>5</v>
      </c>
      <c r="B225" s="37" t="s">
        <v>54</v>
      </c>
      <c r="C225" s="37" t="s">
        <v>66</v>
      </c>
      <c r="D225" s="37" t="s">
        <v>530</v>
      </c>
      <c r="E225" s="37" t="s">
        <v>3</v>
      </c>
      <c r="F225" s="39">
        <f>F226</f>
        <v>1012</v>
      </c>
      <c r="G225" s="39">
        <f>G226</f>
        <v>1026</v>
      </c>
    </row>
    <row r="226" spans="1:7" ht="30">
      <c r="A226" s="40" t="s">
        <v>6</v>
      </c>
      <c r="B226" s="37" t="s">
        <v>54</v>
      </c>
      <c r="C226" s="37" t="s">
        <v>66</v>
      </c>
      <c r="D226" s="37" t="s">
        <v>530</v>
      </c>
      <c r="E226" s="37" t="s">
        <v>4</v>
      </c>
      <c r="F226" s="39">
        <f>'прил 7 '!G204</f>
        <v>1012</v>
      </c>
      <c r="G226" s="39">
        <f>'прил 7 '!H204</f>
        <v>1026</v>
      </c>
    </row>
    <row r="227" spans="1:7" ht="30">
      <c r="A227" s="13" t="s">
        <v>318</v>
      </c>
      <c r="B227" s="10" t="s">
        <v>54</v>
      </c>
      <c r="C227" s="10" t="s">
        <v>66</v>
      </c>
      <c r="D227" s="10" t="s">
        <v>141</v>
      </c>
      <c r="E227" s="10"/>
      <c r="F227" s="11">
        <f>F228</f>
        <v>180</v>
      </c>
      <c r="G227" s="11">
        <f>G228</f>
        <v>180</v>
      </c>
    </row>
    <row r="228" spans="1:7" ht="30">
      <c r="A228" s="13" t="s">
        <v>371</v>
      </c>
      <c r="B228" s="10" t="s">
        <v>54</v>
      </c>
      <c r="C228" s="10" t="s">
        <v>66</v>
      </c>
      <c r="D228" s="10" t="s">
        <v>142</v>
      </c>
      <c r="E228" s="10"/>
      <c r="F228" s="11">
        <f>F229+F232</f>
        <v>180</v>
      </c>
      <c r="G228" s="11">
        <f>G229+G232</f>
        <v>180</v>
      </c>
    </row>
    <row r="229" spans="1:7" ht="30">
      <c r="A229" s="9" t="s">
        <v>320</v>
      </c>
      <c r="B229" s="10" t="s">
        <v>54</v>
      </c>
      <c r="C229" s="10" t="s">
        <v>66</v>
      </c>
      <c r="D229" s="10" t="s">
        <v>319</v>
      </c>
      <c r="E229" s="10"/>
      <c r="F229" s="11">
        <f>F230</f>
        <v>150</v>
      </c>
      <c r="G229" s="11">
        <f>G230</f>
        <v>150</v>
      </c>
    </row>
    <row r="230" spans="1:7" ht="30">
      <c r="A230" s="12" t="s">
        <v>5</v>
      </c>
      <c r="B230" s="10" t="s">
        <v>54</v>
      </c>
      <c r="C230" s="10" t="s">
        <v>66</v>
      </c>
      <c r="D230" s="10" t="s">
        <v>319</v>
      </c>
      <c r="E230" s="10" t="s">
        <v>3</v>
      </c>
      <c r="F230" s="11">
        <f>F231</f>
        <v>150</v>
      </c>
      <c r="G230" s="11">
        <f>G231</f>
        <v>150</v>
      </c>
    </row>
    <row r="231" spans="1:7" ht="30">
      <c r="A231" s="12" t="s">
        <v>6</v>
      </c>
      <c r="B231" s="10" t="s">
        <v>54</v>
      </c>
      <c r="C231" s="10" t="s">
        <v>66</v>
      </c>
      <c r="D231" s="10" t="s">
        <v>319</v>
      </c>
      <c r="E231" s="10" t="s">
        <v>4</v>
      </c>
      <c r="F231" s="11">
        <f>'прил 7 '!G209</f>
        <v>150</v>
      </c>
      <c r="G231" s="11">
        <f>'прил 7 '!H209</f>
        <v>150</v>
      </c>
    </row>
    <row r="232" spans="1:7" ht="30">
      <c r="A232" s="9" t="s">
        <v>322</v>
      </c>
      <c r="B232" s="10" t="s">
        <v>54</v>
      </c>
      <c r="C232" s="10" t="s">
        <v>66</v>
      </c>
      <c r="D232" s="10" t="s">
        <v>321</v>
      </c>
      <c r="E232" s="10"/>
      <c r="F232" s="11">
        <f>F233</f>
        <v>30</v>
      </c>
      <c r="G232" s="11">
        <f>G233</f>
        <v>30</v>
      </c>
    </row>
    <row r="233" spans="1:7" ht="30">
      <c r="A233" s="12" t="s">
        <v>5</v>
      </c>
      <c r="B233" s="10" t="s">
        <v>54</v>
      </c>
      <c r="C233" s="10" t="s">
        <v>66</v>
      </c>
      <c r="D233" s="10" t="s">
        <v>321</v>
      </c>
      <c r="E233" s="10" t="s">
        <v>3</v>
      </c>
      <c r="F233" s="11">
        <f>F234</f>
        <v>30</v>
      </c>
      <c r="G233" s="11">
        <f>G234</f>
        <v>30</v>
      </c>
    </row>
    <row r="234" spans="1:7" ht="30">
      <c r="A234" s="12" t="s">
        <v>6</v>
      </c>
      <c r="B234" s="10" t="s">
        <v>54</v>
      </c>
      <c r="C234" s="10" t="s">
        <v>66</v>
      </c>
      <c r="D234" s="10" t="s">
        <v>321</v>
      </c>
      <c r="E234" s="10" t="s">
        <v>4</v>
      </c>
      <c r="F234" s="11">
        <f>'прил 7 '!G212</f>
        <v>30</v>
      </c>
      <c r="G234" s="11">
        <f>'прил 7 '!H212</f>
        <v>30</v>
      </c>
    </row>
    <row r="235" spans="1:7" ht="15">
      <c r="A235" s="20" t="s">
        <v>73</v>
      </c>
      <c r="B235" s="1" t="s">
        <v>57</v>
      </c>
      <c r="C235" s="1"/>
      <c r="D235" s="1"/>
      <c r="E235" s="1"/>
      <c r="F235" s="8">
        <f>F245+F304+F325+F236</f>
        <v>87513.8</v>
      </c>
      <c r="G235" s="8">
        <f>G245+G304+G325+G236</f>
        <v>66310.8</v>
      </c>
    </row>
    <row r="236" spans="1:7" ht="15">
      <c r="A236" s="13" t="s">
        <v>351</v>
      </c>
      <c r="B236" s="10" t="s">
        <v>57</v>
      </c>
      <c r="C236" s="10" t="s">
        <v>82</v>
      </c>
      <c r="D236" s="10"/>
      <c r="E236" s="10"/>
      <c r="F236" s="11">
        <f>F237</f>
        <v>799</v>
      </c>
      <c r="G236" s="11">
        <f>G237</f>
        <v>799</v>
      </c>
    </row>
    <row r="237" spans="1:7" ht="45">
      <c r="A237" s="13" t="s">
        <v>379</v>
      </c>
      <c r="B237" s="10" t="s">
        <v>57</v>
      </c>
      <c r="C237" s="10" t="s">
        <v>82</v>
      </c>
      <c r="D237" s="10" t="s">
        <v>380</v>
      </c>
      <c r="E237" s="10"/>
      <c r="F237" s="11">
        <f aca="true" t="shared" si="15" ref="F237:G239">F238</f>
        <v>799</v>
      </c>
      <c r="G237" s="11">
        <f t="shared" si="15"/>
        <v>799</v>
      </c>
    </row>
    <row r="238" spans="1:7" ht="30">
      <c r="A238" s="13" t="s">
        <v>383</v>
      </c>
      <c r="B238" s="10" t="s">
        <v>57</v>
      </c>
      <c r="C238" s="10" t="s">
        <v>82</v>
      </c>
      <c r="D238" s="10" t="s">
        <v>386</v>
      </c>
      <c r="E238" s="10"/>
      <c r="F238" s="11">
        <f t="shared" si="15"/>
        <v>799</v>
      </c>
      <c r="G238" s="11">
        <f t="shared" si="15"/>
        <v>799</v>
      </c>
    </row>
    <row r="239" spans="1:7" ht="45">
      <c r="A239" s="36" t="s">
        <v>404</v>
      </c>
      <c r="B239" s="10" t="s">
        <v>57</v>
      </c>
      <c r="C239" s="10" t="s">
        <v>82</v>
      </c>
      <c r="D239" s="10" t="s">
        <v>405</v>
      </c>
      <c r="E239" s="10"/>
      <c r="F239" s="11">
        <f t="shared" si="15"/>
        <v>799</v>
      </c>
      <c r="G239" s="11">
        <f t="shared" si="15"/>
        <v>799</v>
      </c>
    </row>
    <row r="240" spans="1:7" ht="45">
      <c r="A240" s="13" t="s">
        <v>419</v>
      </c>
      <c r="B240" s="10" t="s">
        <v>57</v>
      </c>
      <c r="C240" s="10" t="s">
        <v>82</v>
      </c>
      <c r="D240" s="10" t="s">
        <v>406</v>
      </c>
      <c r="E240" s="10"/>
      <c r="F240" s="11">
        <f>F241+F243</f>
        <v>799</v>
      </c>
      <c r="G240" s="11">
        <f>G241+G243</f>
        <v>799</v>
      </c>
    </row>
    <row r="241" spans="1:7" ht="60">
      <c r="A241" s="12" t="s">
        <v>0</v>
      </c>
      <c r="B241" s="10" t="s">
        <v>57</v>
      </c>
      <c r="C241" s="10" t="s">
        <v>82</v>
      </c>
      <c r="D241" s="10" t="s">
        <v>406</v>
      </c>
      <c r="E241" s="10" t="s">
        <v>238</v>
      </c>
      <c r="F241" s="11">
        <f>F242</f>
        <v>234</v>
      </c>
      <c r="G241" s="11">
        <f>G242</f>
        <v>234</v>
      </c>
    </row>
    <row r="242" spans="1:7" ht="30">
      <c r="A242" s="12" t="s">
        <v>1</v>
      </c>
      <c r="B242" s="10" t="s">
        <v>57</v>
      </c>
      <c r="C242" s="10" t="s">
        <v>82</v>
      </c>
      <c r="D242" s="10" t="s">
        <v>406</v>
      </c>
      <c r="E242" s="10" t="s">
        <v>2</v>
      </c>
      <c r="F242" s="11">
        <f>'прил 7 '!G220</f>
        <v>234</v>
      </c>
      <c r="G242" s="11">
        <f>'прил 7 '!H220</f>
        <v>234</v>
      </c>
    </row>
    <row r="243" spans="1:7" ht="30">
      <c r="A243" s="12" t="s">
        <v>5</v>
      </c>
      <c r="B243" s="10" t="s">
        <v>57</v>
      </c>
      <c r="C243" s="10" t="s">
        <v>82</v>
      </c>
      <c r="D243" s="10" t="s">
        <v>406</v>
      </c>
      <c r="E243" s="10" t="s">
        <v>3</v>
      </c>
      <c r="F243" s="11">
        <f>F244</f>
        <v>565</v>
      </c>
      <c r="G243" s="11">
        <f>G244</f>
        <v>565</v>
      </c>
    </row>
    <row r="244" spans="1:7" ht="30">
      <c r="A244" s="12" t="s">
        <v>6</v>
      </c>
      <c r="B244" s="10" t="s">
        <v>57</v>
      </c>
      <c r="C244" s="10" t="s">
        <v>82</v>
      </c>
      <c r="D244" s="10" t="s">
        <v>406</v>
      </c>
      <c r="E244" s="10" t="s">
        <v>4</v>
      </c>
      <c r="F244" s="11">
        <f>'прил 7 '!G222</f>
        <v>565</v>
      </c>
      <c r="G244" s="11">
        <f>'прил 7 '!H222</f>
        <v>565</v>
      </c>
    </row>
    <row r="245" spans="1:7" ht="15">
      <c r="A245" s="13" t="s">
        <v>29</v>
      </c>
      <c r="B245" s="10" t="s">
        <v>57</v>
      </c>
      <c r="C245" s="10" t="s">
        <v>72</v>
      </c>
      <c r="D245" s="10"/>
      <c r="E245" s="10"/>
      <c r="F245" s="11">
        <f>F246+F298</f>
        <v>51250</v>
      </c>
      <c r="G245" s="11">
        <f>G246+G298</f>
        <v>31451</v>
      </c>
    </row>
    <row r="246" spans="1:7" ht="60">
      <c r="A246" s="36" t="s">
        <v>576</v>
      </c>
      <c r="B246" s="10" t="s">
        <v>57</v>
      </c>
      <c r="C246" s="10" t="s">
        <v>72</v>
      </c>
      <c r="D246" s="10" t="s">
        <v>229</v>
      </c>
      <c r="E246" s="10"/>
      <c r="F246" s="11">
        <f>F252+F289+F247</f>
        <v>47400</v>
      </c>
      <c r="G246" s="11">
        <f>G252+G289+G247</f>
        <v>27601</v>
      </c>
    </row>
    <row r="247" spans="1:7" ht="30">
      <c r="A247" s="36" t="s">
        <v>577</v>
      </c>
      <c r="B247" s="37" t="s">
        <v>57</v>
      </c>
      <c r="C247" s="37" t="s">
        <v>72</v>
      </c>
      <c r="D247" s="37" t="s">
        <v>580</v>
      </c>
      <c r="E247" s="37"/>
      <c r="F247" s="39">
        <f aca="true" t="shared" si="16" ref="F247:G250">F248</f>
        <v>290</v>
      </c>
      <c r="G247" s="39">
        <f t="shared" si="16"/>
        <v>290</v>
      </c>
    </row>
    <row r="248" spans="1:7" ht="60">
      <c r="A248" s="36" t="s">
        <v>578</v>
      </c>
      <c r="B248" s="37" t="s">
        <v>57</v>
      </c>
      <c r="C248" s="37" t="s">
        <v>72</v>
      </c>
      <c r="D248" s="37" t="s">
        <v>581</v>
      </c>
      <c r="E248" s="37"/>
      <c r="F248" s="39">
        <f t="shared" si="16"/>
        <v>290</v>
      </c>
      <c r="G248" s="39">
        <f t="shared" si="16"/>
        <v>290</v>
      </c>
    </row>
    <row r="249" spans="1:7" ht="60">
      <c r="A249" s="36" t="s">
        <v>579</v>
      </c>
      <c r="B249" s="37" t="s">
        <v>57</v>
      </c>
      <c r="C249" s="37" t="s">
        <v>72</v>
      </c>
      <c r="D249" s="37" t="s">
        <v>629</v>
      </c>
      <c r="E249" s="37"/>
      <c r="F249" s="39">
        <f t="shared" si="16"/>
        <v>290</v>
      </c>
      <c r="G249" s="39">
        <f t="shared" si="16"/>
        <v>290</v>
      </c>
    </row>
    <row r="250" spans="1:7" ht="30">
      <c r="A250" s="12" t="s">
        <v>5</v>
      </c>
      <c r="B250" s="37" t="s">
        <v>57</v>
      </c>
      <c r="C250" s="37" t="s">
        <v>72</v>
      </c>
      <c r="D250" s="37" t="s">
        <v>629</v>
      </c>
      <c r="E250" s="37" t="s">
        <v>3</v>
      </c>
      <c r="F250" s="39">
        <f t="shared" si="16"/>
        <v>290</v>
      </c>
      <c r="G250" s="39">
        <f t="shared" si="16"/>
        <v>290</v>
      </c>
    </row>
    <row r="251" spans="1:7" ht="30">
      <c r="A251" s="12" t="s">
        <v>6</v>
      </c>
      <c r="B251" s="37" t="s">
        <v>57</v>
      </c>
      <c r="C251" s="37" t="s">
        <v>72</v>
      </c>
      <c r="D251" s="37" t="s">
        <v>629</v>
      </c>
      <c r="E251" s="37" t="s">
        <v>4</v>
      </c>
      <c r="F251" s="39">
        <f>'прил 7 '!G229</f>
        <v>290</v>
      </c>
      <c r="G251" s="39">
        <f>'прил 7 '!H229</f>
        <v>290</v>
      </c>
    </row>
    <row r="252" spans="1:7" ht="15">
      <c r="A252" s="13" t="s">
        <v>133</v>
      </c>
      <c r="B252" s="10" t="s">
        <v>57</v>
      </c>
      <c r="C252" s="10" t="s">
        <v>72</v>
      </c>
      <c r="D252" s="10" t="s">
        <v>230</v>
      </c>
      <c r="E252" s="10"/>
      <c r="F252" s="11">
        <f>F253+F257+F261+F265+F269+F273+F277+F281+F285</f>
        <v>5350</v>
      </c>
      <c r="G252" s="11">
        <f>G253+G257+G261+G265+G269+G273+G277+G281+G285</f>
        <v>4680</v>
      </c>
    </row>
    <row r="253" spans="1:7" ht="30">
      <c r="A253" s="40" t="s">
        <v>587</v>
      </c>
      <c r="B253" s="37" t="s">
        <v>57</v>
      </c>
      <c r="C253" s="37" t="s">
        <v>72</v>
      </c>
      <c r="D253" s="37" t="s">
        <v>183</v>
      </c>
      <c r="E253" s="37"/>
      <c r="F253" s="39">
        <f aca="true" t="shared" si="17" ref="F253:G255">F254</f>
        <v>500</v>
      </c>
      <c r="G253" s="39">
        <f t="shared" si="17"/>
        <v>550</v>
      </c>
    </row>
    <row r="254" spans="1:7" ht="15">
      <c r="A254" s="40" t="s">
        <v>588</v>
      </c>
      <c r="B254" s="37" t="s">
        <v>57</v>
      </c>
      <c r="C254" s="37" t="s">
        <v>72</v>
      </c>
      <c r="D254" s="37" t="s">
        <v>217</v>
      </c>
      <c r="E254" s="37"/>
      <c r="F254" s="39">
        <f t="shared" si="17"/>
        <v>500</v>
      </c>
      <c r="G254" s="39">
        <f t="shared" si="17"/>
        <v>550</v>
      </c>
    </row>
    <row r="255" spans="1:7" ht="30">
      <c r="A255" s="40" t="s">
        <v>21</v>
      </c>
      <c r="B255" s="37" t="s">
        <v>57</v>
      </c>
      <c r="C255" s="37" t="s">
        <v>72</v>
      </c>
      <c r="D255" s="37" t="s">
        <v>217</v>
      </c>
      <c r="E255" s="37" t="s">
        <v>20</v>
      </c>
      <c r="F255" s="39">
        <f t="shared" si="17"/>
        <v>500</v>
      </c>
      <c r="G255" s="39">
        <f t="shared" si="17"/>
        <v>550</v>
      </c>
    </row>
    <row r="256" spans="1:7" ht="15">
      <c r="A256" s="40" t="s">
        <v>92</v>
      </c>
      <c r="B256" s="37" t="s">
        <v>57</v>
      </c>
      <c r="C256" s="37" t="s">
        <v>72</v>
      </c>
      <c r="D256" s="37" t="s">
        <v>217</v>
      </c>
      <c r="E256" s="37" t="s">
        <v>77</v>
      </c>
      <c r="F256" s="39">
        <f>'прил 7 '!G234</f>
        <v>500</v>
      </c>
      <c r="G256" s="39">
        <f>'прил 7 '!H234</f>
        <v>550</v>
      </c>
    </row>
    <row r="257" spans="1:7" ht="30">
      <c r="A257" s="40" t="s">
        <v>589</v>
      </c>
      <c r="B257" s="37" t="s">
        <v>57</v>
      </c>
      <c r="C257" s="37" t="s">
        <v>72</v>
      </c>
      <c r="D257" s="37" t="s">
        <v>591</v>
      </c>
      <c r="E257" s="37"/>
      <c r="F257" s="39">
        <f aca="true" t="shared" si="18" ref="F257:G259">F258</f>
        <v>500</v>
      </c>
      <c r="G257" s="39">
        <f t="shared" si="18"/>
        <v>720</v>
      </c>
    </row>
    <row r="258" spans="1:7" ht="15">
      <c r="A258" s="40" t="s">
        <v>590</v>
      </c>
      <c r="B258" s="37" t="s">
        <v>57</v>
      </c>
      <c r="C258" s="37" t="s">
        <v>72</v>
      </c>
      <c r="D258" s="37" t="s">
        <v>633</v>
      </c>
      <c r="E258" s="37"/>
      <c r="F258" s="39">
        <f t="shared" si="18"/>
        <v>500</v>
      </c>
      <c r="G258" s="39">
        <f t="shared" si="18"/>
        <v>720</v>
      </c>
    </row>
    <row r="259" spans="1:7" ht="30">
      <c r="A259" s="40" t="s">
        <v>21</v>
      </c>
      <c r="B259" s="37" t="s">
        <v>57</v>
      </c>
      <c r="C259" s="37" t="s">
        <v>72</v>
      </c>
      <c r="D259" s="37" t="s">
        <v>633</v>
      </c>
      <c r="E259" s="37" t="s">
        <v>20</v>
      </c>
      <c r="F259" s="39">
        <f t="shared" si="18"/>
        <v>500</v>
      </c>
      <c r="G259" s="39">
        <f t="shared" si="18"/>
        <v>720</v>
      </c>
    </row>
    <row r="260" spans="1:7" ht="15">
      <c r="A260" s="40" t="s">
        <v>92</v>
      </c>
      <c r="B260" s="37" t="s">
        <v>57</v>
      </c>
      <c r="C260" s="37" t="s">
        <v>72</v>
      </c>
      <c r="D260" s="37" t="s">
        <v>633</v>
      </c>
      <c r="E260" s="37" t="s">
        <v>77</v>
      </c>
      <c r="F260" s="39">
        <f>'прил 7 '!G238</f>
        <v>500</v>
      </c>
      <c r="G260" s="39">
        <f>'прил 7 '!H238</f>
        <v>720</v>
      </c>
    </row>
    <row r="261" spans="1:7" ht="15">
      <c r="A261" s="40" t="s">
        <v>593</v>
      </c>
      <c r="B261" s="37" t="s">
        <v>57</v>
      </c>
      <c r="C261" s="37" t="s">
        <v>72</v>
      </c>
      <c r="D261" s="37" t="s">
        <v>594</v>
      </c>
      <c r="E261" s="37"/>
      <c r="F261" s="39">
        <f aca="true" t="shared" si="19" ref="F261:G263">F262</f>
        <v>1500</v>
      </c>
      <c r="G261" s="39">
        <f t="shared" si="19"/>
        <v>1300</v>
      </c>
    </row>
    <row r="262" spans="1:7" ht="15">
      <c r="A262" s="40" t="s">
        <v>592</v>
      </c>
      <c r="B262" s="37" t="s">
        <v>57</v>
      </c>
      <c r="C262" s="37" t="s">
        <v>72</v>
      </c>
      <c r="D262" s="37" t="s">
        <v>634</v>
      </c>
      <c r="E262" s="37"/>
      <c r="F262" s="39">
        <f t="shared" si="19"/>
        <v>1500</v>
      </c>
      <c r="G262" s="39">
        <f t="shared" si="19"/>
        <v>1300</v>
      </c>
    </row>
    <row r="263" spans="1:7" ht="30">
      <c r="A263" s="40" t="s">
        <v>21</v>
      </c>
      <c r="B263" s="37" t="s">
        <v>57</v>
      </c>
      <c r="C263" s="37" t="s">
        <v>72</v>
      </c>
      <c r="D263" s="37" t="s">
        <v>634</v>
      </c>
      <c r="E263" s="37" t="s">
        <v>20</v>
      </c>
      <c r="F263" s="39">
        <f t="shared" si="19"/>
        <v>1500</v>
      </c>
      <c r="G263" s="39">
        <f t="shared" si="19"/>
        <v>1300</v>
      </c>
    </row>
    <row r="264" spans="1:7" ht="15">
      <c r="A264" s="40" t="s">
        <v>92</v>
      </c>
      <c r="B264" s="37" t="s">
        <v>57</v>
      </c>
      <c r="C264" s="37" t="s">
        <v>72</v>
      </c>
      <c r="D264" s="37" t="s">
        <v>634</v>
      </c>
      <c r="E264" s="37" t="s">
        <v>77</v>
      </c>
      <c r="F264" s="39">
        <f>'прил 7 '!G242</f>
        <v>1500</v>
      </c>
      <c r="G264" s="39">
        <f>'прил 7 '!H242</f>
        <v>1300</v>
      </c>
    </row>
    <row r="265" spans="1:7" ht="30">
      <c r="A265" s="40" t="s">
        <v>595</v>
      </c>
      <c r="B265" s="37" t="s">
        <v>57</v>
      </c>
      <c r="C265" s="37" t="s">
        <v>72</v>
      </c>
      <c r="D265" s="37" t="s">
        <v>597</v>
      </c>
      <c r="E265" s="37"/>
      <c r="F265" s="39">
        <f aca="true" t="shared" si="20" ref="F265:G267">F266</f>
        <v>1000</v>
      </c>
      <c r="G265" s="39">
        <f t="shared" si="20"/>
        <v>410</v>
      </c>
    </row>
    <row r="266" spans="1:7" ht="15">
      <c r="A266" s="40" t="s">
        <v>596</v>
      </c>
      <c r="B266" s="37" t="s">
        <v>57</v>
      </c>
      <c r="C266" s="37" t="s">
        <v>72</v>
      </c>
      <c r="D266" s="37" t="s">
        <v>635</v>
      </c>
      <c r="E266" s="37"/>
      <c r="F266" s="39">
        <f t="shared" si="20"/>
        <v>1000</v>
      </c>
      <c r="G266" s="39">
        <f t="shared" si="20"/>
        <v>410</v>
      </c>
    </row>
    <row r="267" spans="1:7" ht="30">
      <c r="A267" s="40" t="s">
        <v>21</v>
      </c>
      <c r="B267" s="37" t="s">
        <v>57</v>
      </c>
      <c r="C267" s="37" t="s">
        <v>72</v>
      </c>
      <c r="D267" s="37" t="s">
        <v>635</v>
      </c>
      <c r="E267" s="37" t="s">
        <v>20</v>
      </c>
      <c r="F267" s="39">
        <f t="shared" si="20"/>
        <v>1000</v>
      </c>
      <c r="G267" s="39">
        <f t="shared" si="20"/>
        <v>410</v>
      </c>
    </row>
    <row r="268" spans="1:7" ht="15">
      <c r="A268" s="40" t="s">
        <v>92</v>
      </c>
      <c r="B268" s="37" t="s">
        <v>57</v>
      </c>
      <c r="C268" s="37" t="s">
        <v>72</v>
      </c>
      <c r="D268" s="37" t="s">
        <v>635</v>
      </c>
      <c r="E268" s="37" t="s">
        <v>77</v>
      </c>
      <c r="F268" s="39">
        <f>'прил 7 '!G246</f>
        <v>1000</v>
      </c>
      <c r="G268" s="39">
        <f>'прил 7 '!H246</f>
        <v>410</v>
      </c>
    </row>
    <row r="269" spans="1:7" ht="45">
      <c r="A269" s="40" t="s">
        <v>598</v>
      </c>
      <c r="B269" s="37" t="s">
        <v>57</v>
      </c>
      <c r="C269" s="37" t="s">
        <v>72</v>
      </c>
      <c r="D269" s="37" t="s">
        <v>599</v>
      </c>
      <c r="E269" s="37"/>
      <c r="F269" s="39">
        <f aca="true" t="shared" si="21" ref="F269:G271">F270</f>
        <v>200</v>
      </c>
      <c r="G269" s="39">
        <f t="shared" si="21"/>
        <v>0</v>
      </c>
    </row>
    <row r="270" spans="1:7" ht="45">
      <c r="A270" s="40" t="s">
        <v>600</v>
      </c>
      <c r="B270" s="37" t="s">
        <v>57</v>
      </c>
      <c r="C270" s="37" t="s">
        <v>72</v>
      </c>
      <c r="D270" s="37" t="s">
        <v>630</v>
      </c>
      <c r="E270" s="37"/>
      <c r="F270" s="39">
        <f t="shared" si="21"/>
        <v>200</v>
      </c>
      <c r="G270" s="39">
        <f t="shared" si="21"/>
        <v>0</v>
      </c>
    </row>
    <row r="271" spans="1:7" ht="30">
      <c r="A271" s="40" t="s">
        <v>21</v>
      </c>
      <c r="B271" s="37" t="s">
        <v>57</v>
      </c>
      <c r="C271" s="37" t="s">
        <v>72</v>
      </c>
      <c r="D271" s="37" t="s">
        <v>630</v>
      </c>
      <c r="E271" s="37" t="s">
        <v>20</v>
      </c>
      <c r="F271" s="39">
        <f t="shared" si="21"/>
        <v>200</v>
      </c>
      <c r="G271" s="39">
        <f t="shared" si="21"/>
        <v>0</v>
      </c>
    </row>
    <row r="272" spans="1:7" ht="15">
      <c r="A272" s="40" t="s">
        <v>92</v>
      </c>
      <c r="B272" s="37" t="s">
        <v>57</v>
      </c>
      <c r="C272" s="37" t="s">
        <v>72</v>
      </c>
      <c r="D272" s="37" t="s">
        <v>630</v>
      </c>
      <c r="E272" s="37" t="s">
        <v>77</v>
      </c>
      <c r="F272" s="39">
        <f>'прил 7 '!G250</f>
        <v>200</v>
      </c>
      <c r="G272" s="39">
        <f>'прил 7 '!H250</f>
        <v>0</v>
      </c>
    </row>
    <row r="273" spans="1:7" ht="30">
      <c r="A273" s="40" t="s">
        <v>601</v>
      </c>
      <c r="B273" s="37" t="s">
        <v>57</v>
      </c>
      <c r="C273" s="37" t="s">
        <v>72</v>
      </c>
      <c r="D273" s="37" t="s">
        <v>602</v>
      </c>
      <c r="E273" s="37"/>
      <c r="F273" s="39">
        <f aca="true" t="shared" si="22" ref="F273:G275">F274</f>
        <v>0</v>
      </c>
      <c r="G273" s="39">
        <f t="shared" si="22"/>
        <v>1500</v>
      </c>
    </row>
    <row r="274" spans="1:7" ht="30">
      <c r="A274" s="40" t="s">
        <v>603</v>
      </c>
      <c r="B274" s="37" t="s">
        <v>57</v>
      </c>
      <c r="C274" s="37" t="s">
        <v>72</v>
      </c>
      <c r="D274" s="37" t="s">
        <v>631</v>
      </c>
      <c r="E274" s="37"/>
      <c r="F274" s="39">
        <f t="shared" si="22"/>
        <v>0</v>
      </c>
      <c r="G274" s="39">
        <f t="shared" si="22"/>
        <v>1500</v>
      </c>
    </row>
    <row r="275" spans="1:7" ht="30">
      <c r="A275" s="40" t="s">
        <v>21</v>
      </c>
      <c r="B275" s="37" t="s">
        <v>57</v>
      </c>
      <c r="C275" s="37" t="s">
        <v>72</v>
      </c>
      <c r="D275" s="37" t="s">
        <v>631</v>
      </c>
      <c r="E275" s="37" t="s">
        <v>20</v>
      </c>
      <c r="F275" s="39">
        <f t="shared" si="22"/>
        <v>0</v>
      </c>
      <c r="G275" s="39">
        <f t="shared" si="22"/>
        <v>1500</v>
      </c>
    </row>
    <row r="276" spans="1:7" ht="15">
      <c r="A276" s="40" t="s">
        <v>92</v>
      </c>
      <c r="B276" s="37" t="s">
        <v>57</v>
      </c>
      <c r="C276" s="37" t="s">
        <v>72</v>
      </c>
      <c r="D276" s="37" t="s">
        <v>631</v>
      </c>
      <c r="E276" s="37" t="s">
        <v>77</v>
      </c>
      <c r="F276" s="39">
        <f>'прил 7 '!G254</f>
        <v>0</v>
      </c>
      <c r="G276" s="39">
        <f>'прил 7 '!H254</f>
        <v>1500</v>
      </c>
    </row>
    <row r="277" spans="1:7" ht="30">
      <c r="A277" s="40" t="s">
        <v>604</v>
      </c>
      <c r="B277" s="37" t="s">
        <v>57</v>
      </c>
      <c r="C277" s="37" t="s">
        <v>72</v>
      </c>
      <c r="D277" s="37" t="s">
        <v>605</v>
      </c>
      <c r="E277" s="37"/>
      <c r="F277" s="39">
        <f aca="true" t="shared" si="23" ref="F277:G279">F278</f>
        <v>500</v>
      </c>
      <c r="G277" s="39">
        <f t="shared" si="23"/>
        <v>0</v>
      </c>
    </row>
    <row r="278" spans="1:7" ht="30">
      <c r="A278" s="40" t="s">
        <v>607</v>
      </c>
      <c r="B278" s="37" t="s">
        <v>57</v>
      </c>
      <c r="C278" s="37" t="s">
        <v>72</v>
      </c>
      <c r="D278" s="37" t="s">
        <v>606</v>
      </c>
      <c r="E278" s="37"/>
      <c r="F278" s="39">
        <f t="shared" si="23"/>
        <v>500</v>
      </c>
      <c r="G278" s="39">
        <f t="shared" si="23"/>
        <v>0</v>
      </c>
    </row>
    <row r="279" spans="1:7" ht="30">
      <c r="A279" s="40" t="s">
        <v>21</v>
      </c>
      <c r="B279" s="37" t="s">
        <v>57</v>
      </c>
      <c r="C279" s="37" t="s">
        <v>72</v>
      </c>
      <c r="D279" s="37" t="s">
        <v>606</v>
      </c>
      <c r="E279" s="37" t="s">
        <v>20</v>
      </c>
      <c r="F279" s="39">
        <f t="shared" si="23"/>
        <v>500</v>
      </c>
      <c r="G279" s="39">
        <f t="shared" si="23"/>
        <v>0</v>
      </c>
    </row>
    <row r="280" spans="1:7" ht="15">
      <c r="A280" s="40" t="s">
        <v>92</v>
      </c>
      <c r="B280" s="37" t="s">
        <v>57</v>
      </c>
      <c r="C280" s="37" t="s">
        <v>72</v>
      </c>
      <c r="D280" s="37" t="s">
        <v>606</v>
      </c>
      <c r="E280" s="37" t="s">
        <v>77</v>
      </c>
      <c r="F280" s="39">
        <f>'прил 7 '!G258</f>
        <v>500</v>
      </c>
      <c r="G280" s="39">
        <f>'прил 7 '!H258</f>
        <v>0</v>
      </c>
    </row>
    <row r="281" spans="1:7" ht="45">
      <c r="A281" s="40" t="s">
        <v>608</v>
      </c>
      <c r="B281" s="37"/>
      <c r="C281" s="37"/>
      <c r="D281" s="37" t="s">
        <v>609</v>
      </c>
      <c r="E281" s="37"/>
      <c r="F281" s="39">
        <f aca="true" t="shared" si="24" ref="F281:G283">F282</f>
        <v>1000</v>
      </c>
      <c r="G281" s="39">
        <f t="shared" si="24"/>
        <v>0</v>
      </c>
    </row>
    <row r="282" spans="1:7" ht="45">
      <c r="A282" s="40" t="s">
        <v>611</v>
      </c>
      <c r="B282" s="37" t="s">
        <v>57</v>
      </c>
      <c r="C282" s="37" t="s">
        <v>72</v>
      </c>
      <c r="D282" s="37" t="s">
        <v>610</v>
      </c>
      <c r="E282" s="37"/>
      <c r="F282" s="39">
        <f t="shared" si="24"/>
        <v>1000</v>
      </c>
      <c r="G282" s="39">
        <f t="shared" si="24"/>
        <v>0</v>
      </c>
    </row>
    <row r="283" spans="1:7" ht="30">
      <c r="A283" s="40" t="s">
        <v>21</v>
      </c>
      <c r="B283" s="37" t="s">
        <v>57</v>
      </c>
      <c r="C283" s="37" t="s">
        <v>72</v>
      </c>
      <c r="D283" s="37" t="s">
        <v>610</v>
      </c>
      <c r="E283" s="37" t="s">
        <v>20</v>
      </c>
      <c r="F283" s="39">
        <f t="shared" si="24"/>
        <v>1000</v>
      </c>
      <c r="G283" s="39">
        <f t="shared" si="24"/>
        <v>0</v>
      </c>
    </row>
    <row r="284" spans="1:7" ht="15">
      <c r="A284" s="40" t="s">
        <v>92</v>
      </c>
      <c r="B284" s="37" t="s">
        <v>57</v>
      </c>
      <c r="C284" s="37" t="s">
        <v>72</v>
      </c>
      <c r="D284" s="37" t="s">
        <v>610</v>
      </c>
      <c r="E284" s="37" t="s">
        <v>77</v>
      </c>
      <c r="F284" s="39">
        <f>'прил 7 '!G262</f>
        <v>1000</v>
      </c>
      <c r="G284" s="39">
        <f>'прил 7 '!H262</f>
        <v>0</v>
      </c>
    </row>
    <row r="285" spans="1:7" ht="30">
      <c r="A285" s="40" t="s">
        <v>612</v>
      </c>
      <c r="B285" s="37" t="s">
        <v>57</v>
      </c>
      <c r="C285" s="37" t="s">
        <v>72</v>
      </c>
      <c r="D285" s="37" t="s">
        <v>613</v>
      </c>
      <c r="E285" s="37"/>
      <c r="F285" s="39">
        <f aca="true" t="shared" si="25" ref="F285:G287">F286</f>
        <v>150</v>
      </c>
      <c r="G285" s="39">
        <f t="shared" si="25"/>
        <v>200</v>
      </c>
    </row>
    <row r="286" spans="1:7" ht="30">
      <c r="A286" s="40" t="s">
        <v>612</v>
      </c>
      <c r="B286" s="37" t="s">
        <v>57</v>
      </c>
      <c r="C286" s="37" t="s">
        <v>72</v>
      </c>
      <c r="D286" s="37" t="s">
        <v>632</v>
      </c>
      <c r="E286" s="37"/>
      <c r="F286" s="39">
        <f t="shared" si="25"/>
        <v>150</v>
      </c>
      <c r="G286" s="39">
        <f t="shared" si="25"/>
        <v>200</v>
      </c>
    </row>
    <row r="287" spans="1:7" ht="30">
      <c r="A287" s="40" t="s">
        <v>21</v>
      </c>
      <c r="B287" s="37" t="s">
        <v>57</v>
      </c>
      <c r="C287" s="37" t="s">
        <v>72</v>
      </c>
      <c r="D287" s="37" t="s">
        <v>632</v>
      </c>
      <c r="E287" s="37" t="s">
        <v>20</v>
      </c>
      <c r="F287" s="39">
        <f t="shared" si="25"/>
        <v>150</v>
      </c>
      <c r="G287" s="39">
        <f t="shared" si="25"/>
        <v>200</v>
      </c>
    </row>
    <row r="288" spans="1:7" ht="15">
      <c r="A288" s="40" t="s">
        <v>92</v>
      </c>
      <c r="B288" s="37" t="s">
        <v>57</v>
      </c>
      <c r="C288" s="37" t="s">
        <v>72</v>
      </c>
      <c r="D288" s="37" t="s">
        <v>632</v>
      </c>
      <c r="E288" s="37" t="s">
        <v>77</v>
      </c>
      <c r="F288" s="39">
        <f>'прил 7 '!G266</f>
        <v>150</v>
      </c>
      <c r="G288" s="39">
        <f>'прил 7 '!H266</f>
        <v>200</v>
      </c>
    </row>
    <row r="289" spans="1:7" ht="30">
      <c r="A289" s="13" t="s">
        <v>343</v>
      </c>
      <c r="B289" s="10" t="s">
        <v>57</v>
      </c>
      <c r="C289" s="10" t="s">
        <v>72</v>
      </c>
      <c r="D289" s="10" t="s">
        <v>231</v>
      </c>
      <c r="E289" s="10"/>
      <c r="F289" s="11">
        <f>F290+F294</f>
        <v>41760</v>
      </c>
      <c r="G289" s="11">
        <f>G290+G294</f>
        <v>22631</v>
      </c>
    </row>
    <row r="290" spans="1:7" ht="30">
      <c r="A290" s="12" t="s">
        <v>184</v>
      </c>
      <c r="B290" s="10" t="s">
        <v>57</v>
      </c>
      <c r="C290" s="10" t="s">
        <v>72</v>
      </c>
      <c r="D290" s="10" t="s">
        <v>222</v>
      </c>
      <c r="E290" s="10"/>
      <c r="F290" s="11">
        <f aca="true" t="shared" si="26" ref="F290:G292">F291</f>
        <v>21760</v>
      </c>
      <c r="G290" s="11">
        <f t="shared" si="26"/>
        <v>22631</v>
      </c>
    </row>
    <row r="291" spans="1:7" ht="30">
      <c r="A291" s="40" t="s">
        <v>582</v>
      </c>
      <c r="B291" s="10" t="s">
        <v>57</v>
      </c>
      <c r="C291" s="10" t="s">
        <v>72</v>
      </c>
      <c r="D291" s="10" t="s">
        <v>218</v>
      </c>
      <c r="E291" s="10"/>
      <c r="F291" s="11">
        <f t="shared" si="26"/>
        <v>21760</v>
      </c>
      <c r="G291" s="11">
        <f t="shared" si="26"/>
        <v>22631</v>
      </c>
    </row>
    <row r="292" spans="1:7" ht="30">
      <c r="A292" s="12" t="s">
        <v>21</v>
      </c>
      <c r="B292" s="10" t="s">
        <v>57</v>
      </c>
      <c r="C292" s="10" t="s">
        <v>72</v>
      </c>
      <c r="D292" s="10" t="s">
        <v>218</v>
      </c>
      <c r="E292" s="10" t="s">
        <v>20</v>
      </c>
      <c r="F292" s="11">
        <f t="shared" si="26"/>
        <v>21760</v>
      </c>
      <c r="G292" s="11">
        <f t="shared" si="26"/>
        <v>22631</v>
      </c>
    </row>
    <row r="293" spans="1:7" ht="15">
      <c r="A293" s="12" t="s">
        <v>92</v>
      </c>
      <c r="B293" s="10" t="s">
        <v>57</v>
      </c>
      <c r="C293" s="10" t="s">
        <v>72</v>
      </c>
      <c r="D293" s="10" t="s">
        <v>218</v>
      </c>
      <c r="E293" s="10" t="s">
        <v>77</v>
      </c>
      <c r="F293" s="11">
        <f>'прил 7 '!G271</f>
        <v>21760</v>
      </c>
      <c r="G293" s="11">
        <f>'прил 7 '!H271</f>
        <v>22631</v>
      </c>
    </row>
    <row r="294" spans="1:7" ht="90">
      <c r="A294" s="40" t="s">
        <v>583</v>
      </c>
      <c r="B294" s="37" t="s">
        <v>57</v>
      </c>
      <c r="C294" s="37" t="s">
        <v>72</v>
      </c>
      <c r="D294" s="37" t="s">
        <v>584</v>
      </c>
      <c r="E294" s="37"/>
      <c r="F294" s="11">
        <f aca="true" t="shared" si="27" ref="F294:G296">F295</f>
        <v>20000</v>
      </c>
      <c r="G294" s="11">
        <f t="shared" si="27"/>
        <v>0</v>
      </c>
    </row>
    <row r="295" spans="1:7" ht="45">
      <c r="A295" s="40" t="s">
        <v>586</v>
      </c>
      <c r="B295" s="37" t="s">
        <v>57</v>
      </c>
      <c r="C295" s="37" t="s">
        <v>72</v>
      </c>
      <c r="D295" s="37" t="s">
        <v>585</v>
      </c>
      <c r="E295" s="37"/>
      <c r="F295" s="11">
        <f t="shared" si="27"/>
        <v>20000</v>
      </c>
      <c r="G295" s="11">
        <f t="shared" si="27"/>
        <v>0</v>
      </c>
    </row>
    <row r="296" spans="1:7" ht="30">
      <c r="A296" s="12" t="s">
        <v>5</v>
      </c>
      <c r="B296" s="10" t="s">
        <v>57</v>
      </c>
      <c r="C296" s="10" t="s">
        <v>72</v>
      </c>
      <c r="D296" s="37" t="s">
        <v>585</v>
      </c>
      <c r="E296" s="10" t="s">
        <v>3</v>
      </c>
      <c r="F296" s="11">
        <f t="shared" si="27"/>
        <v>20000</v>
      </c>
      <c r="G296" s="11">
        <f t="shared" si="27"/>
        <v>0</v>
      </c>
    </row>
    <row r="297" spans="1:7" ht="30">
      <c r="A297" s="12" t="s">
        <v>6</v>
      </c>
      <c r="B297" s="10" t="s">
        <v>57</v>
      </c>
      <c r="C297" s="10" t="s">
        <v>72</v>
      </c>
      <c r="D297" s="37" t="s">
        <v>585</v>
      </c>
      <c r="E297" s="10" t="s">
        <v>4</v>
      </c>
      <c r="F297" s="11">
        <f>'прил 7 '!G275</f>
        <v>20000</v>
      </c>
      <c r="G297" s="11">
        <f>'прил 7 '!H275</f>
        <v>0</v>
      </c>
    </row>
    <row r="298" spans="1:7" ht="62.25">
      <c r="A298" s="20" t="s">
        <v>681</v>
      </c>
      <c r="B298" s="37" t="s">
        <v>57</v>
      </c>
      <c r="C298" s="37" t="s">
        <v>72</v>
      </c>
      <c r="D298" s="10" t="s">
        <v>380</v>
      </c>
      <c r="E298" s="10"/>
      <c r="F298" s="11">
        <f aca="true" t="shared" si="28" ref="F298:G300">F299</f>
        <v>3850</v>
      </c>
      <c r="G298" s="11">
        <f t="shared" si="28"/>
        <v>3850</v>
      </c>
    </row>
    <row r="299" spans="1:7" ht="45">
      <c r="A299" s="13" t="s">
        <v>382</v>
      </c>
      <c r="B299" s="37" t="s">
        <v>57</v>
      </c>
      <c r="C299" s="37" t="s">
        <v>72</v>
      </c>
      <c r="D299" s="10" t="s">
        <v>381</v>
      </c>
      <c r="E299" s="10"/>
      <c r="F299" s="11">
        <f t="shared" si="28"/>
        <v>3850</v>
      </c>
      <c r="G299" s="11">
        <f t="shared" si="28"/>
        <v>3850</v>
      </c>
    </row>
    <row r="300" spans="1:7" ht="105">
      <c r="A300" s="12" t="s">
        <v>385</v>
      </c>
      <c r="B300" s="37" t="s">
        <v>57</v>
      </c>
      <c r="C300" s="37" t="s">
        <v>72</v>
      </c>
      <c r="D300" s="10" t="s">
        <v>389</v>
      </c>
      <c r="E300" s="10"/>
      <c r="F300" s="11">
        <f t="shared" si="28"/>
        <v>3850</v>
      </c>
      <c r="G300" s="11">
        <f t="shared" si="28"/>
        <v>3850</v>
      </c>
    </row>
    <row r="301" spans="1:7" ht="45">
      <c r="A301" s="12" t="s">
        <v>36</v>
      </c>
      <c r="B301" s="37" t="s">
        <v>57</v>
      </c>
      <c r="C301" s="37" t="s">
        <v>72</v>
      </c>
      <c r="D301" s="10" t="s">
        <v>400</v>
      </c>
      <c r="E301" s="10"/>
      <c r="F301" s="11">
        <f>F302</f>
        <v>3850</v>
      </c>
      <c r="G301" s="11">
        <f>G302</f>
        <v>3850</v>
      </c>
    </row>
    <row r="302" spans="1:7" ht="30">
      <c r="A302" s="40" t="s">
        <v>21</v>
      </c>
      <c r="B302" s="37" t="s">
        <v>57</v>
      </c>
      <c r="C302" s="37" t="s">
        <v>72</v>
      </c>
      <c r="D302" s="10" t="s">
        <v>400</v>
      </c>
      <c r="E302" s="10" t="s">
        <v>20</v>
      </c>
      <c r="F302" s="11">
        <f>F303</f>
        <v>3850</v>
      </c>
      <c r="G302" s="11">
        <f>G303</f>
        <v>3850</v>
      </c>
    </row>
    <row r="303" spans="1:7" ht="15">
      <c r="A303" s="40" t="s">
        <v>92</v>
      </c>
      <c r="B303" s="37" t="s">
        <v>57</v>
      </c>
      <c r="C303" s="37" t="s">
        <v>72</v>
      </c>
      <c r="D303" s="10" t="s">
        <v>400</v>
      </c>
      <c r="E303" s="10" t="s">
        <v>77</v>
      </c>
      <c r="F303" s="11">
        <f>'прил 7 '!G281</f>
        <v>3850</v>
      </c>
      <c r="G303" s="11">
        <f>'прил 7 '!H281</f>
        <v>3850</v>
      </c>
    </row>
    <row r="304" spans="1:7" ht="15">
      <c r="A304" s="9" t="s">
        <v>175</v>
      </c>
      <c r="B304" s="10" t="s">
        <v>57</v>
      </c>
      <c r="C304" s="10" t="s">
        <v>88</v>
      </c>
      <c r="D304" s="10"/>
      <c r="E304" s="10"/>
      <c r="F304" s="11">
        <f>F305</f>
        <v>11614.8</v>
      </c>
      <c r="G304" s="11">
        <f>G305</f>
        <v>11560.8</v>
      </c>
    </row>
    <row r="305" spans="1:7" ht="62.25">
      <c r="A305" s="63" t="s">
        <v>651</v>
      </c>
      <c r="B305" s="10" t="s">
        <v>57</v>
      </c>
      <c r="C305" s="10" t="s">
        <v>88</v>
      </c>
      <c r="D305" s="10" t="s">
        <v>261</v>
      </c>
      <c r="E305" s="10"/>
      <c r="F305" s="11">
        <f>F306+F310+F317+F321</f>
        <v>11614.8</v>
      </c>
      <c r="G305" s="11">
        <f>G306+G310+G317+G321</f>
        <v>11560.8</v>
      </c>
    </row>
    <row r="306" spans="1:7" ht="60">
      <c r="A306" s="12" t="s">
        <v>652</v>
      </c>
      <c r="B306" s="10" t="s">
        <v>57</v>
      </c>
      <c r="C306" s="10" t="s">
        <v>88</v>
      </c>
      <c r="D306" s="10" t="s">
        <v>262</v>
      </c>
      <c r="E306" s="10"/>
      <c r="F306" s="11">
        <f aca="true" t="shared" si="29" ref="F306:G308">F307</f>
        <v>4900</v>
      </c>
      <c r="G306" s="11">
        <f t="shared" si="29"/>
        <v>4750</v>
      </c>
    </row>
    <row r="307" spans="1:7" ht="45">
      <c r="A307" s="12" t="s">
        <v>653</v>
      </c>
      <c r="B307" s="10" t="s">
        <v>57</v>
      </c>
      <c r="C307" s="10" t="s">
        <v>88</v>
      </c>
      <c r="D307" s="10" t="s">
        <v>263</v>
      </c>
      <c r="E307" s="10"/>
      <c r="F307" s="11">
        <f t="shared" si="29"/>
        <v>4900</v>
      </c>
      <c r="G307" s="11">
        <f t="shared" si="29"/>
        <v>4750</v>
      </c>
    </row>
    <row r="308" spans="1:7" ht="30">
      <c r="A308" s="12" t="s">
        <v>5</v>
      </c>
      <c r="B308" s="10" t="s">
        <v>57</v>
      </c>
      <c r="C308" s="10" t="s">
        <v>88</v>
      </c>
      <c r="D308" s="10" t="s">
        <v>263</v>
      </c>
      <c r="E308" s="10" t="s">
        <v>3</v>
      </c>
      <c r="F308" s="11">
        <f t="shared" si="29"/>
        <v>4900</v>
      </c>
      <c r="G308" s="11">
        <f t="shared" si="29"/>
        <v>4750</v>
      </c>
    </row>
    <row r="309" spans="1:7" ht="30">
      <c r="A309" s="12" t="s">
        <v>6</v>
      </c>
      <c r="B309" s="10" t="s">
        <v>57</v>
      </c>
      <c r="C309" s="10" t="s">
        <v>88</v>
      </c>
      <c r="D309" s="10" t="s">
        <v>263</v>
      </c>
      <c r="E309" s="10" t="s">
        <v>4</v>
      </c>
      <c r="F309" s="11">
        <f>'прил 7 '!G287+'прил 7 '!G583+'прил 7 '!G768</f>
        <v>4900</v>
      </c>
      <c r="G309" s="11">
        <f>'прил 7 '!H287+'прил 7 '!H583+'прил 7 '!H768</f>
        <v>4750</v>
      </c>
    </row>
    <row r="310" spans="1:7" ht="60">
      <c r="A310" s="12" t="s">
        <v>654</v>
      </c>
      <c r="B310" s="37" t="s">
        <v>57</v>
      </c>
      <c r="C310" s="37" t="s">
        <v>88</v>
      </c>
      <c r="D310" s="10" t="s">
        <v>264</v>
      </c>
      <c r="E310" s="10"/>
      <c r="F310" s="39">
        <f>F311+F314</f>
        <v>4644.8</v>
      </c>
      <c r="G310" s="39">
        <f>G311+G314</f>
        <v>4624.8</v>
      </c>
    </row>
    <row r="311" spans="1:7" ht="60">
      <c r="A311" s="12" t="s">
        <v>656</v>
      </c>
      <c r="B311" s="37" t="s">
        <v>57</v>
      </c>
      <c r="C311" s="37" t="s">
        <v>88</v>
      </c>
      <c r="D311" s="10" t="s">
        <v>655</v>
      </c>
      <c r="E311" s="10"/>
      <c r="F311" s="39">
        <f>F312</f>
        <v>3777.4</v>
      </c>
      <c r="G311" s="39">
        <f>G312</f>
        <v>3777.4</v>
      </c>
    </row>
    <row r="312" spans="1:7" ht="30">
      <c r="A312" s="12" t="s">
        <v>5</v>
      </c>
      <c r="B312" s="37" t="s">
        <v>57</v>
      </c>
      <c r="C312" s="37" t="s">
        <v>88</v>
      </c>
      <c r="D312" s="10" t="s">
        <v>655</v>
      </c>
      <c r="E312" s="10" t="s">
        <v>3</v>
      </c>
      <c r="F312" s="39">
        <f>F313</f>
        <v>3777.4</v>
      </c>
      <c r="G312" s="39">
        <f>G313</f>
        <v>3777.4</v>
      </c>
    </row>
    <row r="313" spans="1:7" ht="30">
      <c r="A313" s="12" t="s">
        <v>6</v>
      </c>
      <c r="B313" s="37" t="s">
        <v>57</v>
      </c>
      <c r="C313" s="37" t="s">
        <v>88</v>
      </c>
      <c r="D313" s="10" t="s">
        <v>655</v>
      </c>
      <c r="E313" s="10" t="s">
        <v>4</v>
      </c>
      <c r="F313" s="39">
        <f>'прил 7 '!G291+'прил 7 '!G587+'прил 7 '!G772</f>
        <v>3777.4</v>
      </c>
      <c r="G313" s="39">
        <f>'прил 7 '!H291+'прил 7 '!H587+'прил 7 '!H772</f>
        <v>3777.4</v>
      </c>
    </row>
    <row r="314" spans="1:7" ht="60">
      <c r="A314" s="12" t="s">
        <v>657</v>
      </c>
      <c r="B314" s="37" t="s">
        <v>57</v>
      </c>
      <c r="C314" s="37" t="s">
        <v>88</v>
      </c>
      <c r="D314" s="10" t="s">
        <v>265</v>
      </c>
      <c r="E314" s="10"/>
      <c r="F314" s="39">
        <f>F315</f>
        <v>867.4000000000001</v>
      </c>
      <c r="G314" s="39">
        <f>G315</f>
        <v>847.4000000000001</v>
      </c>
    </row>
    <row r="315" spans="1:7" ht="30">
      <c r="A315" s="12" t="s">
        <v>5</v>
      </c>
      <c r="B315" s="37" t="s">
        <v>57</v>
      </c>
      <c r="C315" s="37" t="s">
        <v>88</v>
      </c>
      <c r="D315" s="10" t="s">
        <v>265</v>
      </c>
      <c r="E315" s="10" t="s">
        <v>3</v>
      </c>
      <c r="F315" s="39">
        <f>F316</f>
        <v>867.4000000000001</v>
      </c>
      <c r="G315" s="39">
        <f>G316</f>
        <v>847.4000000000001</v>
      </c>
    </row>
    <row r="316" spans="1:7" ht="30">
      <c r="A316" s="12" t="s">
        <v>6</v>
      </c>
      <c r="B316" s="37" t="s">
        <v>57</v>
      </c>
      <c r="C316" s="37" t="s">
        <v>88</v>
      </c>
      <c r="D316" s="10" t="s">
        <v>265</v>
      </c>
      <c r="E316" s="10" t="s">
        <v>4</v>
      </c>
      <c r="F316" s="39">
        <f>'прил 7 '!G294+'прил 7 '!G590</f>
        <v>867.4000000000001</v>
      </c>
      <c r="G316" s="39">
        <f>'прил 7 '!H294+'прил 7 '!H590</f>
        <v>847.4000000000001</v>
      </c>
    </row>
    <row r="317" spans="1:7" ht="60">
      <c r="A317" s="12" t="s">
        <v>658</v>
      </c>
      <c r="B317" s="10" t="s">
        <v>57</v>
      </c>
      <c r="C317" s="10" t="s">
        <v>88</v>
      </c>
      <c r="D317" s="10" t="s">
        <v>266</v>
      </c>
      <c r="E317" s="10"/>
      <c r="F317" s="11">
        <f aca="true" t="shared" si="30" ref="F317:G319">F318</f>
        <v>1490</v>
      </c>
      <c r="G317" s="11">
        <f t="shared" si="30"/>
        <v>1586</v>
      </c>
    </row>
    <row r="318" spans="1:7" ht="30">
      <c r="A318" s="6" t="s">
        <v>268</v>
      </c>
      <c r="B318" s="10" t="s">
        <v>57</v>
      </c>
      <c r="C318" s="10" t="s">
        <v>88</v>
      </c>
      <c r="D318" s="10" t="s">
        <v>267</v>
      </c>
      <c r="E318" s="10"/>
      <c r="F318" s="11">
        <f t="shared" si="30"/>
        <v>1490</v>
      </c>
      <c r="G318" s="11">
        <f t="shared" si="30"/>
        <v>1586</v>
      </c>
    </row>
    <row r="319" spans="1:7" ht="30">
      <c r="A319" s="12" t="s">
        <v>5</v>
      </c>
      <c r="B319" s="10" t="s">
        <v>57</v>
      </c>
      <c r="C319" s="10" t="s">
        <v>88</v>
      </c>
      <c r="D319" s="10" t="s">
        <v>267</v>
      </c>
      <c r="E319" s="10" t="s">
        <v>3</v>
      </c>
      <c r="F319" s="11">
        <f t="shared" si="30"/>
        <v>1490</v>
      </c>
      <c r="G319" s="11">
        <f t="shared" si="30"/>
        <v>1586</v>
      </c>
    </row>
    <row r="320" spans="1:7" ht="30">
      <c r="A320" s="12" t="s">
        <v>6</v>
      </c>
      <c r="B320" s="10" t="s">
        <v>57</v>
      </c>
      <c r="C320" s="10" t="s">
        <v>88</v>
      </c>
      <c r="D320" s="10" t="s">
        <v>267</v>
      </c>
      <c r="E320" s="10" t="s">
        <v>4</v>
      </c>
      <c r="F320" s="11">
        <f>'прил 7 '!G298+'прил 7 '!G594+'прил 7 '!G776</f>
        <v>1490</v>
      </c>
      <c r="G320" s="11">
        <f>'прил 7 '!H298+'прил 7 '!H594+'прил 7 '!H776</f>
        <v>1586</v>
      </c>
    </row>
    <row r="321" spans="1:7" ht="60">
      <c r="A321" s="12" t="s">
        <v>659</v>
      </c>
      <c r="B321" s="10" t="s">
        <v>57</v>
      </c>
      <c r="C321" s="10" t="s">
        <v>88</v>
      </c>
      <c r="D321" s="10" t="s">
        <v>269</v>
      </c>
      <c r="E321" s="10"/>
      <c r="F321" s="11">
        <f aca="true" t="shared" si="31" ref="F321:G323">F322</f>
        <v>580</v>
      </c>
      <c r="G321" s="11">
        <f t="shared" si="31"/>
        <v>600</v>
      </c>
    </row>
    <row r="322" spans="1:7" ht="45">
      <c r="A322" s="6" t="s">
        <v>287</v>
      </c>
      <c r="B322" s="10" t="s">
        <v>57</v>
      </c>
      <c r="C322" s="10" t="s">
        <v>88</v>
      </c>
      <c r="D322" s="10" t="s">
        <v>660</v>
      </c>
      <c r="E322" s="10"/>
      <c r="F322" s="11">
        <f t="shared" si="31"/>
        <v>580</v>
      </c>
      <c r="G322" s="11">
        <f t="shared" si="31"/>
        <v>600</v>
      </c>
    </row>
    <row r="323" spans="1:7" ht="30">
      <c r="A323" s="12" t="s">
        <v>5</v>
      </c>
      <c r="B323" s="10" t="s">
        <v>57</v>
      </c>
      <c r="C323" s="10" t="s">
        <v>88</v>
      </c>
      <c r="D323" s="10" t="s">
        <v>660</v>
      </c>
      <c r="E323" s="10" t="s">
        <v>3</v>
      </c>
      <c r="F323" s="11">
        <f t="shared" si="31"/>
        <v>580</v>
      </c>
      <c r="G323" s="11">
        <f t="shared" si="31"/>
        <v>600</v>
      </c>
    </row>
    <row r="324" spans="1:7" ht="30">
      <c r="A324" s="12" t="s">
        <v>6</v>
      </c>
      <c r="B324" s="10" t="s">
        <v>57</v>
      </c>
      <c r="C324" s="10" t="s">
        <v>88</v>
      </c>
      <c r="D324" s="10" t="s">
        <v>660</v>
      </c>
      <c r="E324" s="10" t="s">
        <v>4</v>
      </c>
      <c r="F324" s="11">
        <f>'прил 7 '!G302</f>
        <v>580</v>
      </c>
      <c r="G324" s="11">
        <f>'прил 7 '!H302</f>
        <v>600</v>
      </c>
    </row>
    <row r="325" spans="1:7" ht="15">
      <c r="A325" s="13" t="s">
        <v>76</v>
      </c>
      <c r="B325" s="10" t="s">
        <v>57</v>
      </c>
      <c r="C325" s="10" t="s">
        <v>63</v>
      </c>
      <c r="D325" s="10"/>
      <c r="E325" s="10"/>
      <c r="F325" s="11">
        <f>F326+F371+F350</f>
        <v>23850.000000000004</v>
      </c>
      <c r="G325" s="11">
        <f>G326+G371+G350</f>
        <v>22500.000000000004</v>
      </c>
    </row>
    <row r="326" spans="1:7" ht="46.5">
      <c r="A326" s="20" t="s">
        <v>560</v>
      </c>
      <c r="B326" s="10" t="s">
        <v>57</v>
      </c>
      <c r="C326" s="10" t="s">
        <v>63</v>
      </c>
      <c r="D326" s="10" t="s">
        <v>200</v>
      </c>
      <c r="E326" s="10"/>
      <c r="F326" s="11">
        <f>F327+F341</f>
        <v>19500.000000000004</v>
      </c>
      <c r="G326" s="11">
        <f>G327+G341</f>
        <v>19500.000000000004</v>
      </c>
    </row>
    <row r="327" spans="1:7" ht="30">
      <c r="A327" s="13" t="s">
        <v>118</v>
      </c>
      <c r="B327" s="10" t="s">
        <v>57</v>
      </c>
      <c r="C327" s="10" t="s">
        <v>63</v>
      </c>
      <c r="D327" s="10" t="s">
        <v>201</v>
      </c>
      <c r="E327" s="10"/>
      <c r="F327" s="11">
        <f>F328</f>
        <v>2550</v>
      </c>
      <c r="G327" s="11">
        <f>G328</f>
        <v>2550</v>
      </c>
    </row>
    <row r="328" spans="1:7" ht="45">
      <c r="A328" s="13" t="s">
        <v>561</v>
      </c>
      <c r="B328" s="10" t="s">
        <v>57</v>
      </c>
      <c r="C328" s="10" t="s">
        <v>63</v>
      </c>
      <c r="D328" s="10" t="s">
        <v>202</v>
      </c>
      <c r="E328" s="10"/>
      <c r="F328" s="11">
        <f>F338+F332+F329+F335</f>
        <v>2550</v>
      </c>
      <c r="G328" s="11">
        <f>G338+G332+G329+G335</f>
        <v>2550</v>
      </c>
    </row>
    <row r="329" spans="1:7" ht="205.5" customHeight="1">
      <c r="A329" s="40" t="s">
        <v>710</v>
      </c>
      <c r="B329" s="10" t="s">
        <v>57</v>
      </c>
      <c r="C329" s="10" t="s">
        <v>63</v>
      </c>
      <c r="D329" s="10" t="s">
        <v>350</v>
      </c>
      <c r="E329" s="10"/>
      <c r="F329" s="11">
        <f>F330</f>
        <v>350</v>
      </c>
      <c r="G329" s="11">
        <f>G330</f>
        <v>350</v>
      </c>
    </row>
    <row r="330" spans="1:7" ht="15">
      <c r="A330" s="12" t="s">
        <v>13</v>
      </c>
      <c r="B330" s="10" t="s">
        <v>57</v>
      </c>
      <c r="C330" s="10" t="s">
        <v>63</v>
      </c>
      <c r="D330" s="10" t="s">
        <v>350</v>
      </c>
      <c r="E330" s="10" t="s">
        <v>11</v>
      </c>
      <c r="F330" s="11">
        <f>F331</f>
        <v>350</v>
      </c>
      <c r="G330" s="11">
        <f>G331</f>
        <v>350</v>
      </c>
    </row>
    <row r="331" spans="1:7" ht="45">
      <c r="A331" s="12" t="s">
        <v>137</v>
      </c>
      <c r="B331" s="10" t="s">
        <v>57</v>
      </c>
      <c r="C331" s="10" t="s">
        <v>63</v>
      </c>
      <c r="D331" s="10" t="s">
        <v>350</v>
      </c>
      <c r="E331" s="10" t="s">
        <v>136</v>
      </c>
      <c r="F331" s="11">
        <f>'прил 7 '!G309</f>
        <v>350</v>
      </c>
      <c r="G331" s="11">
        <f>'прил 7 '!H309</f>
        <v>350</v>
      </c>
    </row>
    <row r="332" spans="1:7" ht="30">
      <c r="A332" s="12" t="s">
        <v>349</v>
      </c>
      <c r="B332" s="10" t="s">
        <v>57</v>
      </c>
      <c r="C332" s="10" t="s">
        <v>63</v>
      </c>
      <c r="D332" s="10" t="s">
        <v>341</v>
      </c>
      <c r="E332" s="10"/>
      <c r="F332" s="11">
        <f>F333</f>
        <v>300</v>
      </c>
      <c r="G332" s="11">
        <f>G333</f>
        <v>0</v>
      </c>
    </row>
    <row r="333" spans="1:7" ht="15">
      <c r="A333" s="12" t="s">
        <v>13</v>
      </c>
      <c r="B333" s="10" t="s">
        <v>57</v>
      </c>
      <c r="C333" s="10" t="s">
        <v>63</v>
      </c>
      <c r="D333" s="10" t="s">
        <v>341</v>
      </c>
      <c r="E333" s="10" t="s">
        <v>11</v>
      </c>
      <c r="F333" s="11">
        <f>F334</f>
        <v>300</v>
      </c>
      <c r="G333" s="11">
        <f>G334</f>
        <v>0</v>
      </c>
    </row>
    <row r="334" spans="1:7" ht="45">
      <c r="A334" s="12" t="s">
        <v>137</v>
      </c>
      <c r="B334" s="10" t="s">
        <v>57</v>
      </c>
      <c r="C334" s="10" t="s">
        <v>63</v>
      </c>
      <c r="D334" s="10" t="s">
        <v>341</v>
      </c>
      <c r="E334" s="10" t="s">
        <v>136</v>
      </c>
      <c r="F334" s="11">
        <f>'прил 7 '!G312</f>
        <v>300</v>
      </c>
      <c r="G334" s="11">
        <f>'прил 7 '!H312</f>
        <v>0</v>
      </c>
    </row>
    <row r="335" spans="1:7" ht="60">
      <c r="A335" s="40" t="s">
        <v>563</v>
      </c>
      <c r="B335" s="37" t="s">
        <v>57</v>
      </c>
      <c r="C335" s="37" t="s">
        <v>63</v>
      </c>
      <c r="D335" s="37" t="s">
        <v>564</v>
      </c>
      <c r="E335" s="37"/>
      <c r="F335" s="11">
        <f>F336</f>
        <v>0</v>
      </c>
      <c r="G335" s="11">
        <f>G336</f>
        <v>600</v>
      </c>
    </row>
    <row r="336" spans="1:7" ht="15">
      <c r="A336" s="40" t="s">
        <v>13</v>
      </c>
      <c r="B336" s="37" t="s">
        <v>57</v>
      </c>
      <c r="C336" s="37" t="s">
        <v>63</v>
      </c>
      <c r="D336" s="37" t="s">
        <v>564</v>
      </c>
      <c r="E336" s="37" t="s">
        <v>11</v>
      </c>
      <c r="F336" s="11">
        <f>F337</f>
        <v>0</v>
      </c>
      <c r="G336" s="11">
        <f>G337</f>
        <v>600</v>
      </c>
    </row>
    <row r="337" spans="1:7" ht="45">
      <c r="A337" s="40" t="s">
        <v>137</v>
      </c>
      <c r="B337" s="37" t="s">
        <v>57</v>
      </c>
      <c r="C337" s="37" t="s">
        <v>63</v>
      </c>
      <c r="D337" s="37" t="s">
        <v>564</v>
      </c>
      <c r="E337" s="37" t="s">
        <v>136</v>
      </c>
      <c r="F337" s="11">
        <f>'прил 7 '!G315</f>
        <v>0</v>
      </c>
      <c r="G337" s="11">
        <f>'прил 7 '!H315</f>
        <v>600</v>
      </c>
    </row>
    <row r="338" spans="1:7" ht="67.5" customHeight="1">
      <c r="A338" s="40" t="s">
        <v>562</v>
      </c>
      <c r="B338" s="10" t="s">
        <v>57</v>
      </c>
      <c r="C338" s="10" t="s">
        <v>63</v>
      </c>
      <c r="D338" s="10" t="s">
        <v>204</v>
      </c>
      <c r="E338" s="10"/>
      <c r="F338" s="11">
        <f>F339</f>
        <v>1900</v>
      </c>
      <c r="G338" s="11">
        <f>G339</f>
        <v>1600</v>
      </c>
    </row>
    <row r="339" spans="1:7" ht="15">
      <c r="A339" s="12" t="s">
        <v>13</v>
      </c>
      <c r="B339" s="10" t="s">
        <v>57</v>
      </c>
      <c r="C339" s="10" t="s">
        <v>63</v>
      </c>
      <c r="D339" s="10" t="s">
        <v>204</v>
      </c>
      <c r="E339" s="10" t="s">
        <v>11</v>
      </c>
      <c r="F339" s="11">
        <f>F340</f>
        <v>1900</v>
      </c>
      <c r="G339" s="11">
        <f>G340</f>
        <v>1600</v>
      </c>
    </row>
    <row r="340" spans="1:7" ht="45">
      <c r="A340" s="12" t="s">
        <v>137</v>
      </c>
      <c r="B340" s="10" t="s">
        <v>57</v>
      </c>
      <c r="C340" s="10" t="s">
        <v>63</v>
      </c>
      <c r="D340" s="10" t="s">
        <v>204</v>
      </c>
      <c r="E340" s="10" t="s">
        <v>136</v>
      </c>
      <c r="F340" s="11">
        <f>'прил 7 '!G318</f>
        <v>1900</v>
      </c>
      <c r="G340" s="11">
        <f>'прил 7 '!H318</f>
        <v>1600</v>
      </c>
    </row>
    <row r="341" spans="1:7" ht="15">
      <c r="A341" s="13" t="s">
        <v>339</v>
      </c>
      <c r="B341" s="10" t="s">
        <v>57</v>
      </c>
      <c r="C341" s="10" t="s">
        <v>63</v>
      </c>
      <c r="D341" s="10" t="s">
        <v>340</v>
      </c>
      <c r="E341" s="10"/>
      <c r="F341" s="11">
        <f>F342</f>
        <v>16950.000000000004</v>
      </c>
      <c r="G341" s="11">
        <f>G342</f>
        <v>16950.000000000004</v>
      </c>
    </row>
    <row r="342" spans="1:7" ht="30">
      <c r="A342" s="36" t="s">
        <v>570</v>
      </c>
      <c r="B342" s="10" t="s">
        <v>57</v>
      </c>
      <c r="C342" s="10" t="s">
        <v>63</v>
      </c>
      <c r="D342" s="10" t="s">
        <v>691</v>
      </c>
      <c r="E342" s="10"/>
      <c r="F342" s="11">
        <f>F343</f>
        <v>16950.000000000004</v>
      </c>
      <c r="G342" s="11">
        <f>G343</f>
        <v>16950.000000000004</v>
      </c>
    </row>
    <row r="343" spans="1:7" ht="30">
      <c r="A343" s="9" t="s">
        <v>240</v>
      </c>
      <c r="B343" s="10" t="s">
        <v>57</v>
      </c>
      <c r="C343" s="10" t="s">
        <v>63</v>
      </c>
      <c r="D343" s="10" t="s">
        <v>626</v>
      </c>
      <c r="E343" s="10"/>
      <c r="F343" s="11">
        <f>F344+F346+F348</f>
        <v>16950.000000000004</v>
      </c>
      <c r="G343" s="11">
        <f>G344+G346+G348</f>
        <v>16950.000000000004</v>
      </c>
    </row>
    <row r="344" spans="1:7" ht="60">
      <c r="A344" s="9" t="s">
        <v>0</v>
      </c>
      <c r="B344" s="10" t="s">
        <v>57</v>
      </c>
      <c r="C344" s="10" t="s">
        <v>63</v>
      </c>
      <c r="D344" s="10" t="s">
        <v>626</v>
      </c>
      <c r="E344" s="10">
        <v>100</v>
      </c>
      <c r="F344" s="11">
        <f>F345</f>
        <v>15633.7</v>
      </c>
      <c r="G344" s="11">
        <f>G345</f>
        <v>15633.7</v>
      </c>
    </row>
    <row r="345" spans="1:7" ht="15">
      <c r="A345" s="9" t="s">
        <v>22</v>
      </c>
      <c r="B345" s="10" t="s">
        <v>57</v>
      </c>
      <c r="C345" s="10" t="s">
        <v>63</v>
      </c>
      <c r="D345" s="10" t="s">
        <v>626</v>
      </c>
      <c r="E345" s="10">
        <v>110</v>
      </c>
      <c r="F345" s="11">
        <f>'прил 7 '!G323</f>
        <v>15633.7</v>
      </c>
      <c r="G345" s="11">
        <f>'прил 7 '!H323</f>
        <v>15633.7</v>
      </c>
    </row>
    <row r="346" spans="1:7" ht="30">
      <c r="A346" s="9" t="s">
        <v>5</v>
      </c>
      <c r="B346" s="10" t="s">
        <v>57</v>
      </c>
      <c r="C346" s="10" t="s">
        <v>63</v>
      </c>
      <c r="D346" s="10" t="s">
        <v>626</v>
      </c>
      <c r="E346" s="10">
        <v>200</v>
      </c>
      <c r="F346" s="11">
        <f>F347</f>
        <v>1253.9</v>
      </c>
      <c r="G346" s="11">
        <f>G347</f>
        <v>1253.9</v>
      </c>
    </row>
    <row r="347" spans="1:7" ht="30">
      <c r="A347" s="9" t="s">
        <v>6</v>
      </c>
      <c r="B347" s="10" t="s">
        <v>57</v>
      </c>
      <c r="C347" s="10" t="s">
        <v>63</v>
      </c>
      <c r="D347" s="10" t="s">
        <v>626</v>
      </c>
      <c r="E347" s="10">
        <v>240</v>
      </c>
      <c r="F347" s="11">
        <f>'прил 7 '!G325</f>
        <v>1253.9</v>
      </c>
      <c r="G347" s="11">
        <f>'прил 7 '!H325</f>
        <v>1253.9</v>
      </c>
    </row>
    <row r="348" spans="1:7" ht="15">
      <c r="A348" s="9" t="s">
        <v>13</v>
      </c>
      <c r="B348" s="10" t="s">
        <v>57</v>
      </c>
      <c r="C348" s="10" t="s">
        <v>63</v>
      </c>
      <c r="D348" s="10" t="s">
        <v>626</v>
      </c>
      <c r="E348" s="10">
        <v>800</v>
      </c>
      <c r="F348" s="11">
        <f>F349</f>
        <v>62.4</v>
      </c>
      <c r="G348" s="11">
        <f>G349</f>
        <v>62.4</v>
      </c>
    </row>
    <row r="349" spans="1:7" ht="15">
      <c r="A349" s="9" t="s">
        <v>14</v>
      </c>
      <c r="B349" s="10" t="s">
        <v>57</v>
      </c>
      <c r="C349" s="10" t="s">
        <v>63</v>
      </c>
      <c r="D349" s="10" t="s">
        <v>626</v>
      </c>
      <c r="E349" s="10">
        <v>850</v>
      </c>
      <c r="F349" s="11">
        <f>'прил 7 '!G327</f>
        <v>62.4</v>
      </c>
      <c r="G349" s="11">
        <f>'прил 7 '!H327</f>
        <v>62.4</v>
      </c>
    </row>
    <row r="350" spans="1:7" ht="62.25">
      <c r="A350" s="20" t="s">
        <v>684</v>
      </c>
      <c r="B350" s="10" t="s">
        <v>57</v>
      </c>
      <c r="C350" s="10" t="s">
        <v>63</v>
      </c>
      <c r="D350" s="10" t="s">
        <v>346</v>
      </c>
      <c r="E350" s="10"/>
      <c r="F350" s="11">
        <f>F351+F358</f>
        <v>4150</v>
      </c>
      <c r="G350" s="11">
        <f>G351+G358</f>
        <v>2800</v>
      </c>
    </row>
    <row r="351" spans="1:7" ht="90">
      <c r="A351" s="13" t="s">
        <v>694</v>
      </c>
      <c r="B351" s="10" t="s">
        <v>57</v>
      </c>
      <c r="C351" s="10" t="s">
        <v>63</v>
      </c>
      <c r="D351" s="10" t="s">
        <v>685</v>
      </c>
      <c r="E351" s="10"/>
      <c r="F351" s="11">
        <f>F352+F355</f>
        <v>800</v>
      </c>
      <c r="G351" s="11">
        <f>G352+G355</f>
        <v>400</v>
      </c>
    </row>
    <row r="352" spans="1:7" ht="30">
      <c r="A352" s="13" t="s">
        <v>686</v>
      </c>
      <c r="B352" s="10" t="s">
        <v>57</v>
      </c>
      <c r="C352" s="10" t="s">
        <v>63</v>
      </c>
      <c r="D352" s="10" t="s">
        <v>687</v>
      </c>
      <c r="E352" s="10"/>
      <c r="F352" s="11">
        <f>F353</f>
        <v>400</v>
      </c>
      <c r="G352" s="11">
        <f>G353</f>
        <v>400</v>
      </c>
    </row>
    <row r="353" spans="1:7" ht="30">
      <c r="A353" s="40" t="s">
        <v>5</v>
      </c>
      <c r="B353" s="10" t="s">
        <v>57</v>
      </c>
      <c r="C353" s="10" t="s">
        <v>63</v>
      </c>
      <c r="D353" s="10" t="s">
        <v>687</v>
      </c>
      <c r="E353" s="10" t="s">
        <v>3</v>
      </c>
      <c r="F353" s="11">
        <f>F354</f>
        <v>400</v>
      </c>
      <c r="G353" s="11">
        <f>G354</f>
        <v>400</v>
      </c>
    </row>
    <row r="354" spans="1:7" ht="30">
      <c r="A354" s="40" t="s">
        <v>6</v>
      </c>
      <c r="B354" s="10" t="s">
        <v>57</v>
      </c>
      <c r="C354" s="10" t="s">
        <v>63</v>
      </c>
      <c r="D354" s="10" t="s">
        <v>687</v>
      </c>
      <c r="E354" s="10" t="s">
        <v>4</v>
      </c>
      <c r="F354" s="11">
        <f>'прил 7 '!G332</f>
        <v>400</v>
      </c>
      <c r="G354" s="11">
        <f>'прил 7 '!H332</f>
        <v>400</v>
      </c>
    </row>
    <row r="355" spans="1:7" ht="60">
      <c r="A355" s="13" t="s">
        <v>695</v>
      </c>
      <c r="B355" s="10" t="s">
        <v>57</v>
      </c>
      <c r="C355" s="10" t="s">
        <v>63</v>
      </c>
      <c r="D355" s="10" t="s">
        <v>696</v>
      </c>
      <c r="E355" s="10"/>
      <c r="F355" s="11">
        <f>F356</f>
        <v>400</v>
      </c>
      <c r="G355" s="11">
        <f>G356</f>
        <v>0</v>
      </c>
    </row>
    <row r="356" spans="1:7" ht="30">
      <c r="A356" s="40" t="s">
        <v>5</v>
      </c>
      <c r="B356" s="10" t="s">
        <v>57</v>
      </c>
      <c r="C356" s="10" t="s">
        <v>63</v>
      </c>
      <c r="D356" s="10" t="s">
        <v>696</v>
      </c>
      <c r="E356" s="10" t="s">
        <v>3</v>
      </c>
      <c r="F356" s="11">
        <f>F357</f>
        <v>400</v>
      </c>
      <c r="G356" s="11">
        <f>G357</f>
        <v>0</v>
      </c>
    </row>
    <row r="357" spans="1:7" ht="30">
      <c r="A357" s="40" t="s">
        <v>6</v>
      </c>
      <c r="B357" s="10" t="s">
        <v>57</v>
      </c>
      <c r="C357" s="10" t="s">
        <v>63</v>
      </c>
      <c r="D357" s="10" t="s">
        <v>696</v>
      </c>
      <c r="E357" s="10" t="s">
        <v>4</v>
      </c>
      <c r="F357" s="11">
        <f>'прил 7 '!G335</f>
        <v>400</v>
      </c>
      <c r="G357" s="11">
        <f>'прил 7 '!H335</f>
        <v>0</v>
      </c>
    </row>
    <row r="358" spans="1:7" ht="60">
      <c r="A358" s="13" t="s">
        <v>697</v>
      </c>
      <c r="B358" s="10" t="s">
        <v>57</v>
      </c>
      <c r="C358" s="10" t="s">
        <v>63</v>
      </c>
      <c r="D358" s="10" t="s">
        <v>347</v>
      </c>
      <c r="E358" s="10"/>
      <c r="F358" s="11">
        <f>F359+F362+F365+F368</f>
        <v>3350</v>
      </c>
      <c r="G358" s="11">
        <f>G359+G362+G365+G368</f>
        <v>2400</v>
      </c>
    </row>
    <row r="359" spans="1:7" ht="30">
      <c r="A359" s="13" t="s">
        <v>698</v>
      </c>
      <c r="B359" s="10" t="s">
        <v>57</v>
      </c>
      <c r="C359" s="10" t="s">
        <v>63</v>
      </c>
      <c r="D359" s="10" t="s">
        <v>699</v>
      </c>
      <c r="E359" s="10"/>
      <c r="F359" s="11">
        <f>F360</f>
        <v>600</v>
      </c>
      <c r="G359" s="11">
        <f>G360</f>
        <v>600</v>
      </c>
    </row>
    <row r="360" spans="1:7" ht="30">
      <c r="A360" s="40" t="s">
        <v>5</v>
      </c>
      <c r="B360" s="10" t="s">
        <v>57</v>
      </c>
      <c r="C360" s="10" t="s">
        <v>63</v>
      </c>
      <c r="D360" s="10" t="s">
        <v>699</v>
      </c>
      <c r="E360" s="10" t="s">
        <v>3</v>
      </c>
      <c r="F360" s="11">
        <f>F361</f>
        <v>600</v>
      </c>
      <c r="G360" s="11">
        <f>G361</f>
        <v>600</v>
      </c>
    </row>
    <row r="361" spans="1:7" ht="30">
      <c r="A361" s="40" t="s">
        <v>6</v>
      </c>
      <c r="B361" s="10" t="s">
        <v>57</v>
      </c>
      <c r="C361" s="10" t="s">
        <v>63</v>
      </c>
      <c r="D361" s="10" t="s">
        <v>699</v>
      </c>
      <c r="E361" s="10" t="s">
        <v>4</v>
      </c>
      <c r="F361" s="11">
        <f>'прил 7 '!G339</f>
        <v>600</v>
      </c>
      <c r="G361" s="11">
        <f>'прил 7 '!H339</f>
        <v>600</v>
      </c>
    </row>
    <row r="362" spans="1:7" ht="30">
      <c r="A362" s="12" t="s">
        <v>704</v>
      </c>
      <c r="B362" s="10" t="s">
        <v>57</v>
      </c>
      <c r="C362" s="10" t="s">
        <v>63</v>
      </c>
      <c r="D362" s="10" t="s">
        <v>700</v>
      </c>
      <c r="E362" s="10"/>
      <c r="F362" s="11">
        <f>F363</f>
        <v>650</v>
      </c>
      <c r="G362" s="11">
        <f>G363</f>
        <v>300</v>
      </c>
    </row>
    <row r="363" spans="1:7" ht="30">
      <c r="A363" s="40" t="s">
        <v>5</v>
      </c>
      <c r="B363" s="10" t="s">
        <v>57</v>
      </c>
      <c r="C363" s="10" t="s">
        <v>63</v>
      </c>
      <c r="D363" s="10" t="s">
        <v>700</v>
      </c>
      <c r="E363" s="10" t="s">
        <v>3</v>
      </c>
      <c r="F363" s="11">
        <f>F364</f>
        <v>650</v>
      </c>
      <c r="G363" s="11">
        <f>G364</f>
        <v>300</v>
      </c>
    </row>
    <row r="364" spans="1:7" ht="30">
      <c r="A364" s="40" t="s">
        <v>6</v>
      </c>
      <c r="B364" s="10" t="s">
        <v>57</v>
      </c>
      <c r="C364" s="10" t="s">
        <v>63</v>
      </c>
      <c r="D364" s="10" t="s">
        <v>700</v>
      </c>
      <c r="E364" s="10" t="s">
        <v>4</v>
      </c>
      <c r="F364" s="11">
        <f>'прил 7 '!G342</f>
        <v>650</v>
      </c>
      <c r="G364" s="11">
        <f>'прил 7 '!H342</f>
        <v>300</v>
      </c>
    </row>
    <row r="365" spans="1:7" ht="45">
      <c r="A365" s="13" t="s">
        <v>701</v>
      </c>
      <c r="B365" s="10" t="s">
        <v>57</v>
      </c>
      <c r="C365" s="10" t="s">
        <v>63</v>
      </c>
      <c r="D365" s="10" t="s">
        <v>702</v>
      </c>
      <c r="E365" s="10"/>
      <c r="F365" s="11">
        <f>F366</f>
        <v>600</v>
      </c>
      <c r="G365" s="11">
        <f>G366</f>
        <v>0</v>
      </c>
    </row>
    <row r="366" spans="1:7" ht="30">
      <c r="A366" s="40" t="s">
        <v>5</v>
      </c>
      <c r="B366" s="10" t="s">
        <v>57</v>
      </c>
      <c r="C366" s="10" t="s">
        <v>63</v>
      </c>
      <c r="D366" s="10" t="s">
        <v>702</v>
      </c>
      <c r="E366" s="10" t="s">
        <v>3</v>
      </c>
      <c r="F366" s="11">
        <f>F367</f>
        <v>600</v>
      </c>
      <c r="G366" s="11">
        <f>G367</f>
        <v>0</v>
      </c>
    </row>
    <row r="367" spans="1:7" ht="30">
      <c r="A367" s="40" t="s">
        <v>6</v>
      </c>
      <c r="B367" s="10" t="s">
        <v>57</v>
      </c>
      <c r="C367" s="10" t="s">
        <v>63</v>
      </c>
      <c r="D367" s="10" t="s">
        <v>702</v>
      </c>
      <c r="E367" s="10" t="s">
        <v>4</v>
      </c>
      <c r="F367" s="11">
        <f>'прил 7 '!G345</f>
        <v>600</v>
      </c>
      <c r="G367" s="11">
        <f>'прил 7 '!H345</f>
        <v>0</v>
      </c>
    </row>
    <row r="368" spans="1:7" ht="15">
      <c r="A368" s="13" t="s">
        <v>703</v>
      </c>
      <c r="B368" s="10" t="s">
        <v>57</v>
      </c>
      <c r="C368" s="10" t="s">
        <v>63</v>
      </c>
      <c r="D368" s="10" t="s">
        <v>348</v>
      </c>
      <c r="E368" s="10"/>
      <c r="F368" s="11">
        <f>F369</f>
        <v>1500</v>
      </c>
      <c r="G368" s="11">
        <f>G369</f>
        <v>1500</v>
      </c>
    </row>
    <row r="369" spans="1:7" ht="30">
      <c r="A369" s="40" t="s">
        <v>5</v>
      </c>
      <c r="B369" s="10" t="s">
        <v>57</v>
      </c>
      <c r="C369" s="10" t="s">
        <v>63</v>
      </c>
      <c r="D369" s="10" t="s">
        <v>348</v>
      </c>
      <c r="E369" s="10" t="s">
        <v>3</v>
      </c>
      <c r="F369" s="11">
        <f>F370</f>
        <v>1500</v>
      </c>
      <c r="G369" s="11">
        <f>G370</f>
        <v>1500</v>
      </c>
    </row>
    <row r="370" spans="1:7" ht="30">
      <c r="A370" s="40" t="s">
        <v>6</v>
      </c>
      <c r="B370" s="10" t="s">
        <v>57</v>
      </c>
      <c r="C370" s="10" t="s">
        <v>63</v>
      </c>
      <c r="D370" s="10" t="s">
        <v>348</v>
      </c>
      <c r="E370" s="10" t="s">
        <v>4</v>
      </c>
      <c r="F370" s="11">
        <f>'прил 7 '!G348</f>
        <v>1500</v>
      </c>
      <c r="G370" s="11">
        <f>'прил 7 '!H348</f>
        <v>1500</v>
      </c>
    </row>
    <row r="371" spans="1:7" ht="15">
      <c r="A371" s="13" t="s">
        <v>377</v>
      </c>
      <c r="B371" s="10" t="s">
        <v>57</v>
      </c>
      <c r="C371" s="10" t="s">
        <v>63</v>
      </c>
      <c r="D371" s="10" t="s">
        <v>168</v>
      </c>
      <c r="E371" s="10"/>
      <c r="F371" s="11">
        <f aca="true" t="shared" si="32" ref="F371:G373">F372</f>
        <v>200</v>
      </c>
      <c r="G371" s="11">
        <f t="shared" si="32"/>
        <v>200</v>
      </c>
    </row>
    <row r="372" spans="1:7" ht="60">
      <c r="A372" s="13" t="s">
        <v>291</v>
      </c>
      <c r="B372" s="10" t="s">
        <v>57</v>
      </c>
      <c r="C372" s="10" t="s">
        <v>63</v>
      </c>
      <c r="D372" s="10" t="s">
        <v>292</v>
      </c>
      <c r="E372" s="10"/>
      <c r="F372" s="11">
        <f t="shared" si="32"/>
        <v>200</v>
      </c>
      <c r="G372" s="11">
        <f t="shared" si="32"/>
        <v>200</v>
      </c>
    </row>
    <row r="373" spans="1:7" ht="30">
      <c r="A373" s="12" t="s">
        <v>5</v>
      </c>
      <c r="B373" s="10" t="s">
        <v>57</v>
      </c>
      <c r="C373" s="10" t="s">
        <v>63</v>
      </c>
      <c r="D373" s="10" t="s">
        <v>292</v>
      </c>
      <c r="E373" s="10" t="s">
        <v>3</v>
      </c>
      <c r="F373" s="11">
        <f t="shared" si="32"/>
        <v>200</v>
      </c>
      <c r="G373" s="11">
        <f t="shared" si="32"/>
        <v>200</v>
      </c>
    </row>
    <row r="374" spans="1:7" ht="30">
      <c r="A374" s="12" t="s">
        <v>6</v>
      </c>
      <c r="B374" s="10" t="s">
        <v>57</v>
      </c>
      <c r="C374" s="10" t="s">
        <v>63</v>
      </c>
      <c r="D374" s="10" t="s">
        <v>292</v>
      </c>
      <c r="E374" s="10" t="s">
        <v>4</v>
      </c>
      <c r="F374" s="11">
        <f>'прил 7 '!G352</f>
        <v>200</v>
      </c>
      <c r="G374" s="11">
        <f>'прил 7 '!H352</f>
        <v>200</v>
      </c>
    </row>
    <row r="375" spans="1:7" ht="15">
      <c r="A375" s="20" t="s">
        <v>81</v>
      </c>
      <c r="B375" s="1" t="s">
        <v>82</v>
      </c>
      <c r="C375" s="1"/>
      <c r="D375" s="1"/>
      <c r="E375" s="1"/>
      <c r="F375" s="8">
        <f>F376+F403+F445+F383</f>
        <v>138205</v>
      </c>
      <c r="G375" s="8">
        <f>G376+G403+G445+G383</f>
        <v>347044</v>
      </c>
    </row>
    <row r="376" spans="1:7" ht="15">
      <c r="A376" s="13" t="s">
        <v>107</v>
      </c>
      <c r="B376" s="10" t="s">
        <v>82</v>
      </c>
      <c r="C376" s="10" t="s">
        <v>51</v>
      </c>
      <c r="D376" s="10"/>
      <c r="E376" s="10"/>
      <c r="F376" s="11">
        <f aca="true" t="shared" si="33" ref="F376:G378">F377</f>
        <v>13800</v>
      </c>
      <c r="G376" s="11">
        <f t="shared" si="33"/>
        <v>13800</v>
      </c>
    </row>
    <row r="377" spans="1:7" ht="62.25">
      <c r="A377" s="20" t="s">
        <v>681</v>
      </c>
      <c r="B377" s="10" t="s">
        <v>82</v>
      </c>
      <c r="C377" s="10" t="s">
        <v>51</v>
      </c>
      <c r="D377" s="10" t="s">
        <v>380</v>
      </c>
      <c r="E377" s="10"/>
      <c r="F377" s="11">
        <f t="shared" si="33"/>
        <v>13800</v>
      </c>
      <c r="G377" s="11">
        <f t="shared" si="33"/>
        <v>13800</v>
      </c>
    </row>
    <row r="378" spans="1:7" ht="45">
      <c r="A378" s="13" t="s">
        <v>384</v>
      </c>
      <c r="B378" s="10" t="s">
        <v>82</v>
      </c>
      <c r="C378" s="10" t="s">
        <v>51</v>
      </c>
      <c r="D378" s="10" t="s">
        <v>409</v>
      </c>
      <c r="E378" s="10"/>
      <c r="F378" s="11">
        <f t="shared" si="33"/>
        <v>13800</v>
      </c>
      <c r="G378" s="11">
        <f t="shared" si="33"/>
        <v>13800</v>
      </c>
    </row>
    <row r="379" spans="1:7" ht="45">
      <c r="A379" s="12" t="s">
        <v>411</v>
      </c>
      <c r="B379" s="10" t="s">
        <v>82</v>
      </c>
      <c r="C379" s="10" t="s">
        <v>51</v>
      </c>
      <c r="D379" s="10" t="s">
        <v>410</v>
      </c>
      <c r="E379" s="10"/>
      <c r="F379" s="11">
        <f aca="true" t="shared" si="34" ref="F379:G381">F380</f>
        <v>13800</v>
      </c>
      <c r="G379" s="11">
        <f t="shared" si="34"/>
        <v>13800</v>
      </c>
    </row>
    <row r="380" spans="1:7" ht="45">
      <c r="A380" s="13" t="s">
        <v>342</v>
      </c>
      <c r="B380" s="10" t="s">
        <v>82</v>
      </c>
      <c r="C380" s="10" t="s">
        <v>51</v>
      </c>
      <c r="D380" s="10" t="s">
        <v>412</v>
      </c>
      <c r="E380" s="10"/>
      <c r="F380" s="11">
        <f t="shared" si="34"/>
        <v>13800</v>
      </c>
      <c r="G380" s="11">
        <f t="shared" si="34"/>
        <v>13800</v>
      </c>
    </row>
    <row r="381" spans="1:7" ht="30">
      <c r="A381" s="40" t="s">
        <v>5</v>
      </c>
      <c r="B381" s="10" t="s">
        <v>82</v>
      </c>
      <c r="C381" s="10" t="s">
        <v>51</v>
      </c>
      <c r="D381" s="10" t="s">
        <v>412</v>
      </c>
      <c r="E381" s="10" t="s">
        <v>3</v>
      </c>
      <c r="F381" s="11">
        <f t="shared" si="34"/>
        <v>13800</v>
      </c>
      <c r="G381" s="11">
        <f t="shared" si="34"/>
        <v>13800</v>
      </c>
    </row>
    <row r="382" spans="1:7" ht="30">
      <c r="A382" s="40" t="s">
        <v>6</v>
      </c>
      <c r="B382" s="10" t="s">
        <v>82</v>
      </c>
      <c r="C382" s="10" t="s">
        <v>51</v>
      </c>
      <c r="D382" s="10" t="s">
        <v>412</v>
      </c>
      <c r="E382" s="10" t="s">
        <v>4</v>
      </c>
      <c r="F382" s="11">
        <f>'прил 7 '!G360</f>
        <v>13800</v>
      </c>
      <c r="G382" s="11">
        <f>'прил 7 '!H360</f>
        <v>13800</v>
      </c>
    </row>
    <row r="383" spans="1:7" ht="15">
      <c r="A383" s="9" t="s">
        <v>544</v>
      </c>
      <c r="B383" s="10" t="s">
        <v>82</v>
      </c>
      <c r="C383" s="10" t="s">
        <v>52</v>
      </c>
      <c r="D383" s="10"/>
      <c r="E383" s="10"/>
      <c r="F383" s="11">
        <f>F384</f>
        <v>1392</v>
      </c>
      <c r="G383" s="11">
        <f>G384</f>
        <v>2100</v>
      </c>
    </row>
    <row r="384" spans="1:7" ht="78">
      <c r="A384" s="17" t="s">
        <v>541</v>
      </c>
      <c r="B384" s="10" t="s">
        <v>82</v>
      </c>
      <c r="C384" s="10" t="s">
        <v>52</v>
      </c>
      <c r="D384" s="10" t="s">
        <v>199</v>
      </c>
      <c r="E384" s="10"/>
      <c r="F384" s="11">
        <f>F385+F390+F398</f>
        <v>1392</v>
      </c>
      <c r="G384" s="11">
        <f>G385+G390+G398</f>
        <v>2100</v>
      </c>
    </row>
    <row r="385" spans="1:7" ht="15">
      <c r="A385" s="9" t="s">
        <v>545</v>
      </c>
      <c r="B385" s="10" t="s">
        <v>82</v>
      </c>
      <c r="C385" s="10" t="s">
        <v>52</v>
      </c>
      <c r="D385" s="10" t="s">
        <v>542</v>
      </c>
      <c r="E385" s="10"/>
      <c r="F385" s="11">
        <f aca="true" t="shared" si="35" ref="F385:G388">F386</f>
        <v>292</v>
      </c>
      <c r="G385" s="11">
        <f t="shared" si="35"/>
        <v>0</v>
      </c>
    </row>
    <row r="386" spans="1:7" ht="60">
      <c r="A386" s="9" t="s">
        <v>546</v>
      </c>
      <c r="B386" s="10" t="s">
        <v>82</v>
      </c>
      <c r="C386" s="10" t="s">
        <v>52</v>
      </c>
      <c r="D386" s="10" t="s">
        <v>543</v>
      </c>
      <c r="E386" s="10"/>
      <c r="F386" s="11">
        <f t="shared" si="35"/>
        <v>292</v>
      </c>
      <c r="G386" s="11">
        <f t="shared" si="35"/>
        <v>0</v>
      </c>
    </row>
    <row r="387" spans="1:7" ht="30">
      <c r="A387" s="9" t="s">
        <v>547</v>
      </c>
      <c r="B387" s="10" t="s">
        <v>82</v>
      </c>
      <c r="C387" s="10" t="s">
        <v>52</v>
      </c>
      <c r="D387" s="10" t="s">
        <v>705</v>
      </c>
      <c r="E387" s="10"/>
      <c r="F387" s="11">
        <f t="shared" si="35"/>
        <v>292</v>
      </c>
      <c r="G387" s="11">
        <f t="shared" si="35"/>
        <v>0</v>
      </c>
    </row>
    <row r="388" spans="1:7" ht="30">
      <c r="A388" s="41" t="s">
        <v>5</v>
      </c>
      <c r="B388" s="10" t="s">
        <v>82</v>
      </c>
      <c r="C388" s="10" t="s">
        <v>52</v>
      </c>
      <c r="D388" s="10" t="s">
        <v>705</v>
      </c>
      <c r="E388" s="10" t="s">
        <v>3</v>
      </c>
      <c r="F388" s="11">
        <f t="shared" si="35"/>
        <v>292</v>
      </c>
      <c r="G388" s="11">
        <f t="shared" si="35"/>
        <v>0</v>
      </c>
    </row>
    <row r="389" spans="1:7" ht="30">
      <c r="A389" s="41" t="s">
        <v>6</v>
      </c>
      <c r="B389" s="10" t="s">
        <v>82</v>
      </c>
      <c r="C389" s="10" t="s">
        <v>52</v>
      </c>
      <c r="D389" s="10" t="s">
        <v>705</v>
      </c>
      <c r="E389" s="10" t="s">
        <v>4</v>
      </c>
      <c r="F389" s="11">
        <f>'прил 7 '!G367</f>
        <v>292</v>
      </c>
      <c r="G389" s="11">
        <f>'прил 7 '!H367</f>
        <v>0</v>
      </c>
    </row>
    <row r="390" spans="1:7" ht="30">
      <c r="A390" s="9" t="s">
        <v>549</v>
      </c>
      <c r="B390" s="10" t="s">
        <v>82</v>
      </c>
      <c r="C390" s="10" t="s">
        <v>52</v>
      </c>
      <c r="D390" s="10" t="s">
        <v>548</v>
      </c>
      <c r="E390" s="10"/>
      <c r="F390" s="11">
        <f>F391</f>
        <v>1000</v>
      </c>
      <c r="G390" s="11">
        <f>G391</f>
        <v>2000</v>
      </c>
    </row>
    <row r="391" spans="1:7" ht="105">
      <c r="A391" s="9" t="s">
        <v>550</v>
      </c>
      <c r="B391" s="10" t="s">
        <v>82</v>
      </c>
      <c r="C391" s="10" t="s">
        <v>52</v>
      </c>
      <c r="D391" s="10" t="s">
        <v>551</v>
      </c>
      <c r="E391" s="10"/>
      <c r="F391" s="11">
        <f>F392+F395</f>
        <v>1000</v>
      </c>
      <c r="G391" s="11">
        <f>G392+G395</f>
        <v>2000</v>
      </c>
    </row>
    <row r="392" spans="1:7" ht="30">
      <c r="A392" s="9" t="s">
        <v>553</v>
      </c>
      <c r="B392" s="10" t="s">
        <v>82</v>
      </c>
      <c r="C392" s="10" t="s">
        <v>52</v>
      </c>
      <c r="D392" s="10" t="s">
        <v>552</v>
      </c>
      <c r="E392" s="10"/>
      <c r="F392" s="11">
        <f>F393</f>
        <v>0</v>
      </c>
      <c r="G392" s="11">
        <f>G393</f>
        <v>1000</v>
      </c>
    </row>
    <row r="393" spans="1:7" ht="30">
      <c r="A393" s="41" t="s">
        <v>5</v>
      </c>
      <c r="B393" s="10" t="s">
        <v>82</v>
      </c>
      <c r="C393" s="10" t="s">
        <v>52</v>
      </c>
      <c r="D393" s="10" t="s">
        <v>552</v>
      </c>
      <c r="E393" s="10" t="s">
        <v>3</v>
      </c>
      <c r="F393" s="11">
        <f>F394</f>
        <v>0</v>
      </c>
      <c r="G393" s="11">
        <f>G394</f>
        <v>1000</v>
      </c>
    </row>
    <row r="394" spans="1:7" ht="30">
      <c r="A394" s="41" t="s">
        <v>6</v>
      </c>
      <c r="B394" s="10" t="s">
        <v>82</v>
      </c>
      <c r="C394" s="10" t="s">
        <v>52</v>
      </c>
      <c r="D394" s="10" t="s">
        <v>552</v>
      </c>
      <c r="E394" s="10" t="s">
        <v>4</v>
      </c>
      <c r="F394" s="11">
        <f>'прил 7 '!G372</f>
        <v>0</v>
      </c>
      <c r="G394" s="11">
        <f>'прил 7 '!H372</f>
        <v>1000</v>
      </c>
    </row>
    <row r="395" spans="1:7" ht="15">
      <c r="A395" s="9" t="s">
        <v>554</v>
      </c>
      <c r="B395" s="10" t="s">
        <v>82</v>
      </c>
      <c r="C395" s="10" t="s">
        <v>52</v>
      </c>
      <c r="D395" s="10" t="s">
        <v>555</v>
      </c>
      <c r="E395" s="10"/>
      <c r="F395" s="11">
        <f>F396</f>
        <v>1000</v>
      </c>
      <c r="G395" s="11">
        <f>G396</f>
        <v>1000</v>
      </c>
    </row>
    <row r="396" spans="1:7" ht="30">
      <c r="A396" s="41" t="s">
        <v>5</v>
      </c>
      <c r="B396" s="10" t="s">
        <v>82</v>
      </c>
      <c r="C396" s="10" t="s">
        <v>52</v>
      </c>
      <c r="D396" s="10" t="s">
        <v>555</v>
      </c>
      <c r="E396" s="10" t="s">
        <v>3</v>
      </c>
      <c r="F396" s="11">
        <f>F397</f>
        <v>1000</v>
      </c>
      <c r="G396" s="11">
        <f>G397</f>
        <v>1000</v>
      </c>
    </row>
    <row r="397" spans="1:7" ht="30">
      <c r="A397" s="41" t="s">
        <v>6</v>
      </c>
      <c r="B397" s="10" t="s">
        <v>82</v>
      </c>
      <c r="C397" s="10" t="s">
        <v>52</v>
      </c>
      <c r="D397" s="10" t="s">
        <v>555</v>
      </c>
      <c r="E397" s="10" t="s">
        <v>4</v>
      </c>
      <c r="F397" s="11">
        <f>'прил 7 '!G375</f>
        <v>1000</v>
      </c>
      <c r="G397" s="11">
        <f>'прил 7 '!H375</f>
        <v>1000</v>
      </c>
    </row>
    <row r="398" spans="1:7" ht="30">
      <c r="A398" s="12" t="s">
        <v>556</v>
      </c>
      <c r="B398" s="10" t="s">
        <v>82</v>
      </c>
      <c r="C398" s="10" t="s">
        <v>52</v>
      </c>
      <c r="D398" s="10" t="s">
        <v>557</v>
      </c>
      <c r="E398" s="10"/>
      <c r="F398" s="11">
        <f aca="true" t="shared" si="36" ref="F398:G401">F399</f>
        <v>100</v>
      </c>
      <c r="G398" s="11">
        <f t="shared" si="36"/>
        <v>100</v>
      </c>
    </row>
    <row r="399" spans="1:7" ht="30">
      <c r="A399" s="12" t="s">
        <v>692</v>
      </c>
      <c r="B399" s="10" t="s">
        <v>82</v>
      </c>
      <c r="C399" s="10" t="s">
        <v>52</v>
      </c>
      <c r="D399" s="10" t="s">
        <v>558</v>
      </c>
      <c r="E399" s="10"/>
      <c r="F399" s="11">
        <f t="shared" si="36"/>
        <v>100</v>
      </c>
      <c r="G399" s="11">
        <f t="shared" si="36"/>
        <v>100</v>
      </c>
    </row>
    <row r="400" spans="1:7" ht="30">
      <c r="A400" s="12" t="s">
        <v>693</v>
      </c>
      <c r="B400" s="10" t="s">
        <v>82</v>
      </c>
      <c r="C400" s="10" t="s">
        <v>52</v>
      </c>
      <c r="D400" s="10" t="s">
        <v>559</v>
      </c>
      <c r="E400" s="10"/>
      <c r="F400" s="11">
        <f t="shared" si="36"/>
        <v>100</v>
      </c>
      <c r="G400" s="11">
        <f t="shared" si="36"/>
        <v>100</v>
      </c>
    </row>
    <row r="401" spans="1:7" ht="30">
      <c r="A401" s="41" t="s">
        <v>5</v>
      </c>
      <c r="B401" s="10" t="s">
        <v>82</v>
      </c>
      <c r="C401" s="10" t="s">
        <v>52</v>
      </c>
      <c r="D401" s="10" t="s">
        <v>559</v>
      </c>
      <c r="E401" s="10" t="s">
        <v>3</v>
      </c>
      <c r="F401" s="11">
        <f t="shared" si="36"/>
        <v>100</v>
      </c>
      <c r="G401" s="11">
        <f t="shared" si="36"/>
        <v>100</v>
      </c>
    </row>
    <row r="402" spans="1:7" ht="30">
      <c r="A402" s="41" t="s">
        <v>6</v>
      </c>
      <c r="B402" s="10" t="s">
        <v>82</v>
      </c>
      <c r="C402" s="10" t="s">
        <v>52</v>
      </c>
      <c r="D402" s="10" t="s">
        <v>559</v>
      </c>
      <c r="E402" s="10" t="s">
        <v>4</v>
      </c>
      <c r="F402" s="11">
        <f>'прил 7 '!G380</f>
        <v>100</v>
      </c>
      <c r="G402" s="11">
        <f>'прил 7 '!H380</f>
        <v>100</v>
      </c>
    </row>
    <row r="403" spans="1:7" ht="15">
      <c r="A403" s="13" t="s">
        <v>83</v>
      </c>
      <c r="B403" s="10" t="s">
        <v>82</v>
      </c>
      <c r="C403" s="10" t="s">
        <v>54</v>
      </c>
      <c r="D403" s="10"/>
      <c r="E403" s="10"/>
      <c r="F403" s="11">
        <f>F404+F418+F441+F410</f>
        <v>84558</v>
      </c>
      <c r="G403" s="11">
        <f>G404+G418+G441+G410</f>
        <v>292639</v>
      </c>
    </row>
    <row r="404" spans="1:7" ht="46.5">
      <c r="A404" s="20" t="s">
        <v>560</v>
      </c>
      <c r="B404" s="10" t="s">
        <v>82</v>
      </c>
      <c r="C404" s="10" t="s">
        <v>54</v>
      </c>
      <c r="D404" s="10" t="s">
        <v>200</v>
      </c>
      <c r="E404" s="10"/>
      <c r="F404" s="11">
        <f aca="true" t="shared" si="37" ref="F404:G408">F405</f>
        <v>5893</v>
      </c>
      <c r="G404" s="11">
        <f t="shared" si="37"/>
        <v>6114</v>
      </c>
    </row>
    <row r="405" spans="1:7" ht="15">
      <c r="A405" s="9" t="s">
        <v>131</v>
      </c>
      <c r="B405" s="10" t="s">
        <v>82</v>
      </c>
      <c r="C405" s="10" t="s">
        <v>54</v>
      </c>
      <c r="D405" s="10" t="s">
        <v>203</v>
      </c>
      <c r="E405" s="10"/>
      <c r="F405" s="11">
        <f t="shared" si="37"/>
        <v>5893</v>
      </c>
      <c r="G405" s="11">
        <f t="shared" si="37"/>
        <v>6114</v>
      </c>
    </row>
    <row r="406" spans="1:7" ht="60">
      <c r="A406" s="40" t="s">
        <v>690</v>
      </c>
      <c r="B406" s="37" t="s">
        <v>82</v>
      </c>
      <c r="C406" s="37" t="s">
        <v>54</v>
      </c>
      <c r="D406" s="37" t="s">
        <v>566</v>
      </c>
      <c r="E406" s="37"/>
      <c r="F406" s="39">
        <f t="shared" si="37"/>
        <v>5893</v>
      </c>
      <c r="G406" s="39">
        <f t="shared" si="37"/>
        <v>6114</v>
      </c>
    </row>
    <row r="407" spans="1:7" ht="15">
      <c r="A407" s="40" t="s">
        <v>565</v>
      </c>
      <c r="B407" s="37" t="s">
        <v>82</v>
      </c>
      <c r="C407" s="37" t="s">
        <v>54</v>
      </c>
      <c r="D407" s="37" t="s">
        <v>567</v>
      </c>
      <c r="E407" s="37"/>
      <c r="F407" s="39">
        <f t="shared" si="37"/>
        <v>5893</v>
      </c>
      <c r="G407" s="39">
        <f t="shared" si="37"/>
        <v>6114</v>
      </c>
    </row>
    <row r="408" spans="1:7" ht="30">
      <c r="A408" s="41" t="s">
        <v>5</v>
      </c>
      <c r="B408" s="37" t="s">
        <v>82</v>
      </c>
      <c r="C408" s="37" t="s">
        <v>54</v>
      </c>
      <c r="D408" s="37" t="s">
        <v>567</v>
      </c>
      <c r="E408" s="37" t="s">
        <v>3</v>
      </c>
      <c r="F408" s="39">
        <f t="shared" si="37"/>
        <v>5893</v>
      </c>
      <c r="G408" s="39">
        <f t="shared" si="37"/>
        <v>6114</v>
      </c>
    </row>
    <row r="409" spans="1:7" ht="30">
      <c r="A409" s="41" t="s">
        <v>6</v>
      </c>
      <c r="B409" s="37" t="s">
        <v>82</v>
      </c>
      <c r="C409" s="37" t="s">
        <v>54</v>
      </c>
      <c r="D409" s="37" t="s">
        <v>567</v>
      </c>
      <c r="E409" s="37" t="s">
        <v>4</v>
      </c>
      <c r="F409" s="39">
        <f>'прил 7 '!G387</f>
        <v>5893</v>
      </c>
      <c r="G409" s="39">
        <f>'прил 7 '!H387</f>
        <v>6114</v>
      </c>
    </row>
    <row r="410" spans="1:7" ht="78">
      <c r="A410" s="63" t="s">
        <v>666</v>
      </c>
      <c r="B410" s="37" t="s">
        <v>82</v>
      </c>
      <c r="C410" s="37" t="s">
        <v>54</v>
      </c>
      <c r="D410" s="37" t="s">
        <v>275</v>
      </c>
      <c r="E410" s="37"/>
      <c r="F410" s="11">
        <f>F411</f>
        <v>565</v>
      </c>
      <c r="G410" s="11">
        <f>G411</f>
        <v>575</v>
      </c>
    </row>
    <row r="411" spans="1:7" ht="30">
      <c r="A411" s="12" t="s">
        <v>674</v>
      </c>
      <c r="B411" s="37" t="s">
        <v>82</v>
      </c>
      <c r="C411" s="37" t="s">
        <v>54</v>
      </c>
      <c r="D411" s="10" t="s">
        <v>274</v>
      </c>
      <c r="E411" s="10"/>
      <c r="F411" s="11">
        <f>F412+F415</f>
        <v>565</v>
      </c>
      <c r="G411" s="11">
        <f>G412+G415</f>
        <v>575</v>
      </c>
    </row>
    <row r="412" spans="1:7" ht="60">
      <c r="A412" s="13" t="s">
        <v>676</v>
      </c>
      <c r="B412" s="37" t="s">
        <v>82</v>
      </c>
      <c r="C412" s="37" t="s">
        <v>54</v>
      </c>
      <c r="D412" s="10" t="s">
        <v>675</v>
      </c>
      <c r="E412" s="10"/>
      <c r="F412" s="11">
        <f>F413</f>
        <v>400</v>
      </c>
      <c r="G412" s="11">
        <f>G413</f>
        <v>400</v>
      </c>
    </row>
    <row r="413" spans="1:7" ht="30">
      <c r="A413" s="12" t="s">
        <v>5</v>
      </c>
      <c r="B413" s="37" t="s">
        <v>82</v>
      </c>
      <c r="C413" s="37" t="s">
        <v>54</v>
      </c>
      <c r="D413" s="10" t="s">
        <v>675</v>
      </c>
      <c r="E413" s="10" t="s">
        <v>3</v>
      </c>
      <c r="F413" s="11">
        <f>F414</f>
        <v>400</v>
      </c>
      <c r="G413" s="11">
        <f>G414</f>
        <v>400</v>
      </c>
    </row>
    <row r="414" spans="1:7" ht="30">
      <c r="A414" s="12" t="s">
        <v>6</v>
      </c>
      <c r="B414" s="37" t="s">
        <v>82</v>
      </c>
      <c r="C414" s="37" t="s">
        <v>54</v>
      </c>
      <c r="D414" s="10" t="s">
        <v>675</v>
      </c>
      <c r="E414" s="10" t="s">
        <v>4</v>
      </c>
      <c r="F414" s="11">
        <f>'прил 7 '!G392</f>
        <v>400</v>
      </c>
      <c r="G414" s="11">
        <f>'прил 7 '!H392</f>
        <v>400</v>
      </c>
    </row>
    <row r="415" spans="1:7" ht="30">
      <c r="A415" s="12" t="s">
        <v>678</v>
      </c>
      <c r="B415" s="37" t="s">
        <v>82</v>
      </c>
      <c r="C415" s="37" t="s">
        <v>54</v>
      </c>
      <c r="D415" s="10" t="s">
        <v>677</v>
      </c>
      <c r="E415" s="10"/>
      <c r="F415" s="11">
        <f>F416</f>
        <v>165</v>
      </c>
      <c r="G415" s="11">
        <f>G416</f>
        <v>175</v>
      </c>
    </row>
    <row r="416" spans="1:7" ht="30">
      <c r="A416" s="12" t="s">
        <v>5</v>
      </c>
      <c r="B416" s="37" t="s">
        <v>82</v>
      </c>
      <c r="C416" s="37" t="s">
        <v>54</v>
      </c>
      <c r="D416" s="10" t="s">
        <v>677</v>
      </c>
      <c r="E416" s="10" t="s">
        <v>3</v>
      </c>
      <c r="F416" s="11">
        <f>F417</f>
        <v>165</v>
      </c>
      <c r="G416" s="11">
        <f>G417</f>
        <v>175</v>
      </c>
    </row>
    <row r="417" spans="1:7" ht="30">
      <c r="A417" s="12" t="s">
        <v>6</v>
      </c>
      <c r="B417" s="37" t="s">
        <v>82</v>
      </c>
      <c r="C417" s="37" t="s">
        <v>54</v>
      </c>
      <c r="D417" s="10" t="s">
        <v>677</v>
      </c>
      <c r="E417" s="10" t="s">
        <v>4</v>
      </c>
      <c r="F417" s="11">
        <f>'прил 7 '!G395</f>
        <v>165</v>
      </c>
      <c r="G417" s="11">
        <f>'прил 7 '!H395</f>
        <v>175</v>
      </c>
    </row>
    <row r="418" spans="1:7" ht="62.25">
      <c r="A418" s="20" t="s">
        <v>681</v>
      </c>
      <c r="B418" s="10" t="s">
        <v>82</v>
      </c>
      <c r="C418" s="10" t="s">
        <v>54</v>
      </c>
      <c r="D418" s="10" t="s">
        <v>380</v>
      </c>
      <c r="E418" s="10"/>
      <c r="F418" s="11">
        <f>F419+F428</f>
        <v>78100</v>
      </c>
      <c r="G418" s="11">
        <f>G419+G428</f>
        <v>85950</v>
      </c>
    </row>
    <row r="419" spans="1:7" ht="45">
      <c r="A419" s="13" t="s">
        <v>382</v>
      </c>
      <c r="B419" s="10" t="s">
        <v>82</v>
      </c>
      <c r="C419" s="10" t="s">
        <v>54</v>
      </c>
      <c r="D419" s="10" t="s">
        <v>381</v>
      </c>
      <c r="E419" s="10"/>
      <c r="F419" s="11">
        <f>F420+F424</f>
        <v>34150</v>
      </c>
      <c r="G419" s="11">
        <f>G420+G424</f>
        <v>42000</v>
      </c>
    </row>
    <row r="420" spans="1:7" ht="75">
      <c r="A420" s="12" t="s">
        <v>388</v>
      </c>
      <c r="B420" s="10" t="s">
        <v>82</v>
      </c>
      <c r="C420" s="10" t="s">
        <v>54</v>
      </c>
      <c r="D420" s="10" t="s">
        <v>390</v>
      </c>
      <c r="E420" s="10"/>
      <c r="F420" s="11">
        <f aca="true" t="shared" si="38" ref="F420:G422">F421</f>
        <v>22150</v>
      </c>
      <c r="G420" s="11">
        <f t="shared" si="38"/>
        <v>30000</v>
      </c>
    </row>
    <row r="421" spans="1:7" ht="30">
      <c r="A421" s="12" t="s">
        <v>392</v>
      </c>
      <c r="B421" s="10" t="s">
        <v>82</v>
      </c>
      <c r="C421" s="10" t="s">
        <v>54</v>
      </c>
      <c r="D421" s="10" t="s">
        <v>391</v>
      </c>
      <c r="E421" s="10"/>
      <c r="F421" s="11">
        <f t="shared" si="38"/>
        <v>22150</v>
      </c>
      <c r="G421" s="11">
        <f t="shared" si="38"/>
        <v>30000</v>
      </c>
    </row>
    <row r="422" spans="1:7" ht="30">
      <c r="A422" s="40" t="s">
        <v>21</v>
      </c>
      <c r="B422" s="10" t="s">
        <v>82</v>
      </c>
      <c r="C422" s="10" t="s">
        <v>54</v>
      </c>
      <c r="D422" s="10" t="s">
        <v>391</v>
      </c>
      <c r="E422" s="10" t="s">
        <v>20</v>
      </c>
      <c r="F422" s="11">
        <f t="shared" si="38"/>
        <v>22150</v>
      </c>
      <c r="G422" s="11">
        <f t="shared" si="38"/>
        <v>30000</v>
      </c>
    </row>
    <row r="423" spans="1:7" ht="15">
      <c r="A423" s="40" t="s">
        <v>92</v>
      </c>
      <c r="B423" s="10" t="s">
        <v>82</v>
      </c>
      <c r="C423" s="10" t="s">
        <v>54</v>
      </c>
      <c r="D423" s="10" t="s">
        <v>391</v>
      </c>
      <c r="E423" s="10" t="s">
        <v>77</v>
      </c>
      <c r="F423" s="11">
        <f>'прил 7 '!G401</f>
        <v>22150</v>
      </c>
      <c r="G423" s="11">
        <f>'прил 7 '!H401</f>
        <v>30000</v>
      </c>
    </row>
    <row r="424" spans="1:7" ht="30">
      <c r="A424" s="12" t="s">
        <v>393</v>
      </c>
      <c r="B424" s="10" t="s">
        <v>82</v>
      </c>
      <c r="C424" s="10" t="s">
        <v>54</v>
      </c>
      <c r="D424" s="10" t="s">
        <v>395</v>
      </c>
      <c r="E424" s="10"/>
      <c r="F424" s="11">
        <f aca="true" t="shared" si="39" ref="F424:G426">F425</f>
        <v>12000</v>
      </c>
      <c r="G424" s="11">
        <f t="shared" si="39"/>
        <v>12000</v>
      </c>
    </row>
    <row r="425" spans="1:7" ht="15">
      <c r="A425" s="12" t="s">
        <v>294</v>
      </c>
      <c r="B425" s="10" t="s">
        <v>82</v>
      </c>
      <c r="C425" s="10" t="s">
        <v>54</v>
      </c>
      <c r="D425" s="10" t="s">
        <v>394</v>
      </c>
      <c r="E425" s="10"/>
      <c r="F425" s="11">
        <f t="shared" si="39"/>
        <v>12000</v>
      </c>
      <c r="G425" s="11">
        <f t="shared" si="39"/>
        <v>12000</v>
      </c>
    </row>
    <row r="426" spans="1:7" ht="30">
      <c r="A426" s="40" t="s">
        <v>21</v>
      </c>
      <c r="B426" s="10" t="s">
        <v>82</v>
      </c>
      <c r="C426" s="10" t="s">
        <v>54</v>
      </c>
      <c r="D426" s="10" t="s">
        <v>394</v>
      </c>
      <c r="E426" s="10" t="s">
        <v>20</v>
      </c>
      <c r="F426" s="11">
        <f t="shared" si="39"/>
        <v>12000</v>
      </c>
      <c r="G426" s="11">
        <f t="shared" si="39"/>
        <v>12000</v>
      </c>
    </row>
    <row r="427" spans="1:7" ht="15">
      <c r="A427" s="40" t="s">
        <v>92</v>
      </c>
      <c r="B427" s="10" t="s">
        <v>82</v>
      </c>
      <c r="C427" s="10" t="s">
        <v>54</v>
      </c>
      <c r="D427" s="10" t="s">
        <v>394</v>
      </c>
      <c r="E427" s="10" t="s">
        <v>77</v>
      </c>
      <c r="F427" s="11">
        <f>'прил 7 '!G405</f>
        <v>12000</v>
      </c>
      <c r="G427" s="11">
        <f>'прил 7 '!H405</f>
        <v>12000</v>
      </c>
    </row>
    <row r="428" spans="1:7" ht="30">
      <c r="A428" s="13" t="s">
        <v>383</v>
      </c>
      <c r="B428" s="10" t="s">
        <v>82</v>
      </c>
      <c r="C428" s="10" t="s">
        <v>54</v>
      </c>
      <c r="D428" s="10" t="s">
        <v>386</v>
      </c>
      <c r="E428" s="10"/>
      <c r="F428" s="11">
        <f>F429+F433+F437</f>
        <v>43950</v>
      </c>
      <c r="G428" s="11">
        <f>G429+G433+G437</f>
        <v>43950</v>
      </c>
    </row>
    <row r="429" spans="1:7" ht="30">
      <c r="A429" s="12" t="s">
        <v>396</v>
      </c>
      <c r="B429" s="10" t="s">
        <v>82</v>
      </c>
      <c r="C429" s="10" t="s">
        <v>54</v>
      </c>
      <c r="D429" s="10" t="s">
        <v>387</v>
      </c>
      <c r="E429" s="10"/>
      <c r="F429" s="11">
        <f aca="true" t="shared" si="40" ref="F429:G431">F430</f>
        <v>21450</v>
      </c>
      <c r="G429" s="11">
        <f t="shared" si="40"/>
        <v>21450</v>
      </c>
    </row>
    <row r="430" spans="1:7" ht="30">
      <c r="A430" s="13" t="s">
        <v>682</v>
      </c>
      <c r="B430" s="10" t="s">
        <v>82</v>
      </c>
      <c r="C430" s="10" t="s">
        <v>54</v>
      </c>
      <c r="D430" s="10" t="s">
        <v>397</v>
      </c>
      <c r="E430" s="10"/>
      <c r="F430" s="11">
        <f t="shared" si="40"/>
        <v>21450</v>
      </c>
      <c r="G430" s="11">
        <f t="shared" si="40"/>
        <v>21450</v>
      </c>
    </row>
    <row r="431" spans="1:7" ht="30">
      <c r="A431" s="40" t="s">
        <v>21</v>
      </c>
      <c r="B431" s="10" t="s">
        <v>82</v>
      </c>
      <c r="C431" s="10" t="s">
        <v>54</v>
      </c>
      <c r="D431" s="10" t="s">
        <v>397</v>
      </c>
      <c r="E431" s="10" t="s">
        <v>20</v>
      </c>
      <c r="F431" s="11">
        <f t="shared" si="40"/>
        <v>21450</v>
      </c>
      <c r="G431" s="11">
        <f t="shared" si="40"/>
        <v>21450</v>
      </c>
    </row>
    <row r="432" spans="1:7" ht="15">
      <c r="A432" s="40" t="s">
        <v>92</v>
      </c>
      <c r="B432" s="10" t="s">
        <v>82</v>
      </c>
      <c r="C432" s="10" t="s">
        <v>54</v>
      </c>
      <c r="D432" s="10" t="s">
        <v>397</v>
      </c>
      <c r="E432" s="10" t="s">
        <v>77</v>
      </c>
      <c r="F432" s="11">
        <f>'прил 7 '!G410</f>
        <v>21450</v>
      </c>
      <c r="G432" s="11">
        <f>'прил 7 '!H410</f>
        <v>21450</v>
      </c>
    </row>
    <row r="433" spans="1:7" ht="30">
      <c r="A433" s="12" t="s">
        <v>352</v>
      </c>
      <c r="B433" s="10" t="s">
        <v>82</v>
      </c>
      <c r="C433" s="10" t="s">
        <v>54</v>
      </c>
      <c r="D433" s="10" t="s">
        <v>399</v>
      </c>
      <c r="E433" s="10"/>
      <c r="F433" s="11">
        <f aca="true" t="shared" si="41" ref="F433:G435">F434</f>
        <v>11000</v>
      </c>
      <c r="G433" s="11">
        <f t="shared" si="41"/>
        <v>11000</v>
      </c>
    </row>
    <row r="434" spans="1:7" ht="15">
      <c r="A434" s="12" t="s">
        <v>683</v>
      </c>
      <c r="B434" s="10" t="s">
        <v>82</v>
      </c>
      <c r="C434" s="10" t="s">
        <v>54</v>
      </c>
      <c r="D434" s="10" t="s">
        <v>398</v>
      </c>
      <c r="E434" s="10"/>
      <c r="F434" s="11">
        <f t="shared" si="41"/>
        <v>11000</v>
      </c>
      <c r="G434" s="11">
        <f t="shared" si="41"/>
        <v>11000</v>
      </c>
    </row>
    <row r="435" spans="1:7" ht="30">
      <c r="A435" s="40" t="s">
        <v>21</v>
      </c>
      <c r="B435" s="10" t="s">
        <v>82</v>
      </c>
      <c r="C435" s="10" t="s">
        <v>54</v>
      </c>
      <c r="D435" s="10" t="s">
        <v>398</v>
      </c>
      <c r="E435" s="10" t="s">
        <v>20</v>
      </c>
      <c r="F435" s="11">
        <f t="shared" si="41"/>
        <v>11000</v>
      </c>
      <c r="G435" s="11">
        <f t="shared" si="41"/>
        <v>11000</v>
      </c>
    </row>
    <row r="436" spans="1:7" ht="15">
      <c r="A436" s="40" t="s">
        <v>92</v>
      </c>
      <c r="B436" s="10" t="s">
        <v>82</v>
      </c>
      <c r="C436" s="10" t="s">
        <v>54</v>
      </c>
      <c r="D436" s="10" t="s">
        <v>398</v>
      </c>
      <c r="E436" s="10" t="s">
        <v>77</v>
      </c>
      <c r="F436" s="11">
        <f>'прил 7 '!G414</f>
        <v>11000</v>
      </c>
      <c r="G436" s="11">
        <f>'прил 7 '!H414</f>
        <v>11000</v>
      </c>
    </row>
    <row r="437" spans="1:7" ht="15">
      <c r="A437" s="12" t="s">
        <v>402</v>
      </c>
      <c r="B437" s="10" t="s">
        <v>82</v>
      </c>
      <c r="C437" s="10" t="s">
        <v>54</v>
      </c>
      <c r="D437" s="10" t="s">
        <v>403</v>
      </c>
      <c r="E437" s="10"/>
      <c r="F437" s="11">
        <f aca="true" t="shared" si="42" ref="F437:G439">F438</f>
        <v>11500</v>
      </c>
      <c r="G437" s="11">
        <f t="shared" si="42"/>
        <v>11500</v>
      </c>
    </row>
    <row r="438" spans="1:7" ht="15">
      <c r="A438" s="12" t="s">
        <v>84</v>
      </c>
      <c r="B438" s="10" t="s">
        <v>82</v>
      </c>
      <c r="C438" s="10" t="s">
        <v>54</v>
      </c>
      <c r="D438" s="10" t="s">
        <v>401</v>
      </c>
      <c r="E438" s="10"/>
      <c r="F438" s="11">
        <f t="shared" si="42"/>
        <v>11500</v>
      </c>
      <c r="G438" s="11">
        <f t="shared" si="42"/>
        <v>11500</v>
      </c>
    </row>
    <row r="439" spans="1:7" ht="30">
      <c r="A439" s="40" t="s">
        <v>21</v>
      </c>
      <c r="B439" s="10" t="s">
        <v>82</v>
      </c>
      <c r="C439" s="10" t="s">
        <v>54</v>
      </c>
      <c r="D439" s="10" t="s">
        <v>401</v>
      </c>
      <c r="E439" s="10" t="s">
        <v>20</v>
      </c>
      <c r="F439" s="11">
        <f t="shared" si="42"/>
        <v>11500</v>
      </c>
      <c r="G439" s="11">
        <f t="shared" si="42"/>
        <v>11500</v>
      </c>
    </row>
    <row r="440" spans="1:7" ht="15">
      <c r="A440" s="40" t="s">
        <v>92</v>
      </c>
      <c r="B440" s="10" t="s">
        <v>82</v>
      </c>
      <c r="C440" s="10" t="s">
        <v>54</v>
      </c>
      <c r="D440" s="10" t="s">
        <v>401</v>
      </c>
      <c r="E440" s="10" t="s">
        <v>77</v>
      </c>
      <c r="F440" s="11">
        <f>'прил 7 '!G418</f>
        <v>11500</v>
      </c>
      <c r="G440" s="11">
        <f>'прил 7 '!H418</f>
        <v>11500</v>
      </c>
    </row>
    <row r="441" spans="1:7" ht="15">
      <c r="A441" s="13" t="s">
        <v>377</v>
      </c>
      <c r="B441" s="10" t="s">
        <v>82</v>
      </c>
      <c r="C441" s="10" t="s">
        <v>54</v>
      </c>
      <c r="D441" s="10" t="s">
        <v>168</v>
      </c>
      <c r="E441" s="10"/>
      <c r="F441" s="11">
        <f aca="true" t="shared" si="43" ref="F441:G443">F442</f>
        <v>0</v>
      </c>
      <c r="G441" s="11">
        <f t="shared" si="43"/>
        <v>200000</v>
      </c>
    </row>
    <row r="442" spans="1:7" ht="30">
      <c r="A442" s="40" t="s">
        <v>718</v>
      </c>
      <c r="B442" s="10" t="s">
        <v>82</v>
      </c>
      <c r="C442" s="10" t="s">
        <v>54</v>
      </c>
      <c r="D442" s="10" t="s">
        <v>717</v>
      </c>
      <c r="E442" s="10"/>
      <c r="F442" s="11">
        <f t="shared" si="43"/>
        <v>0</v>
      </c>
      <c r="G442" s="11">
        <f t="shared" si="43"/>
        <v>200000</v>
      </c>
    </row>
    <row r="443" spans="1:7" ht="30">
      <c r="A443" s="41" t="s">
        <v>5</v>
      </c>
      <c r="B443" s="10" t="s">
        <v>82</v>
      </c>
      <c r="C443" s="10" t="s">
        <v>54</v>
      </c>
      <c r="D443" s="10" t="s">
        <v>717</v>
      </c>
      <c r="E443" s="10" t="s">
        <v>3</v>
      </c>
      <c r="F443" s="11">
        <f t="shared" si="43"/>
        <v>0</v>
      </c>
      <c r="G443" s="11">
        <f t="shared" si="43"/>
        <v>200000</v>
      </c>
    </row>
    <row r="444" spans="1:7" ht="30">
      <c r="A444" s="41" t="s">
        <v>6</v>
      </c>
      <c r="B444" s="10" t="s">
        <v>82</v>
      </c>
      <c r="C444" s="10" t="s">
        <v>54</v>
      </c>
      <c r="D444" s="10" t="s">
        <v>717</v>
      </c>
      <c r="E444" s="10" t="s">
        <v>4</v>
      </c>
      <c r="F444" s="11">
        <f>'прил 7 '!G422</f>
        <v>0</v>
      </c>
      <c r="G444" s="11">
        <f>'прил 7 '!H422</f>
        <v>200000</v>
      </c>
    </row>
    <row r="445" spans="1:7" ht="15">
      <c r="A445" s="12" t="s">
        <v>99</v>
      </c>
      <c r="B445" s="10" t="s">
        <v>82</v>
      </c>
      <c r="C445" s="10" t="s">
        <v>82</v>
      </c>
      <c r="D445" s="10"/>
      <c r="E445" s="10"/>
      <c r="F445" s="11">
        <f>F464+F446+F456</f>
        <v>38455</v>
      </c>
      <c r="G445" s="11">
        <f>G464+G446+G456</f>
        <v>38505</v>
      </c>
    </row>
    <row r="446" spans="1:7" ht="46.5">
      <c r="A446" s="20" t="s">
        <v>560</v>
      </c>
      <c r="B446" s="10" t="s">
        <v>82</v>
      </c>
      <c r="C446" s="10" t="s">
        <v>82</v>
      </c>
      <c r="D446" s="10" t="s">
        <v>200</v>
      </c>
      <c r="E446" s="10"/>
      <c r="F446" s="11">
        <f aca="true" t="shared" si="44" ref="F446:G448">F447</f>
        <v>9339</v>
      </c>
      <c r="G446" s="11">
        <f t="shared" si="44"/>
        <v>9389</v>
      </c>
    </row>
    <row r="447" spans="1:7" ht="15">
      <c r="A447" s="13" t="s">
        <v>131</v>
      </c>
      <c r="B447" s="10" t="s">
        <v>82</v>
      </c>
      <c r="C447" s="10" t="s">
        <v>82</v>
      </c>
      <c r="D447" s="10" t="s">
        <v>203</v>
      </c>
      <c r="E447" s="10"/>
      <c r="F447" s="11">
        <f t="shared" si="44"/>
        <v>9339</v>
      </c>
      <c r="G447" s="11">
        <f t="shared" si="44"/>
        <v>9389</v>
      </c>
    </row>
    <row r="448" spans="1:7" ht="30">
      <c r="A448" s="36" t="s">
        <v>568</v>
      </c>
      <c r="B448" s="37" t="s">
        <v>82</v>
      </c>
      <c r="C448" s="37" t="s">
        <v>82</v>
      </c>
      <c r="D448" s="37" t="s">
        <v>569</v>
      </c>
      <c r="E448" s="37"/>
      <c r="F448" s="11">
        <f t="shared" si="44"/>
        <v>9339</v>
      </c>
      <c r="G448" s="11">
        <f t="shared" si="44"/>
        <v>9389</v>
      </c>
    </row>
    <row r="449" spans="1:7" ht="30">
      <c r="A449" s="41" t="s">
        <v>353</v>
      </c>
      <c r="B449" s="37" t="s">
        <v>82</v>
      </c>
      <c r="C449" s="37" t="s">
        <v>82</v>
      </c>
      <c r="D449" s="37" t="s">
        <v>624</v>
      </c>
      <c r="E449" s="37"/>
      <c r="F449" s="11">
        <f>F450+F452+F454</f>
        <v>9339</v>
      </c>
      <c r="G449" s="11">
        <f>G450+G452+G454</f>
        <v>9389</v>
      </c>
    </row>
    <row r="450" spans="1:7" ht="60">
      <c r="A450" s="41" t="s">
        <v>0</v>
      </c>
      <c r="B450" s="37" t="s">
        <v>82</v>
      </c>
      <c r="C450" s="37" t="s">
        <v>82</v>
      </c>
      <c r="D450" s="37" t="s">
        <v>624</v>
      </c>
      <c r="E450" s="37">
        <v>100</v>
      </c>
      <c r="F450" s="11">
        <f>F451</f>
        <v>8057.9</v>
      </c>
      <c r="G450" s="11">
        <f>G451</f>
        <v>8057.9</v>
      </c>
    </row>
    <row r="451" spans="1:7" ht="15">
      <c r="A451" s="41" t="s">
        <v>22</v>
      </c>
      <c r="B451" s="37" t="s">
        <v>82</v>
      </c>
      <c r="C451" s="37" t="s">
        <v>82</v>
      </c>
      <c r="D451" s="37" t="s">
        <v>624</v>
      </c>
      <c r="E451" s="37">
        <v>110</v>
      </c>
      <c r="F451" s="11">
        <f>'прил 7 '!G429</f>
        <v>8057.9</v>
      </c>
      <c r="G451" s="11">
        <f>'прил 7 '!H429</f>
        <v>8057.9</v>
      </c>
    </row>
    <row r="452" spans="1:7" ht="30">
      <c r="A452" s="41" t="s">
        <v>5</v>
      </c>
      <c r="B452" s="37" t="s">
        <v>82</v>
      </c>
      <c r="C452" s="37" t="s">
        <v>82</v>
      </c>
      <c r="D452" s="37" t="s">
        <v>624</v>
      </c>
      <c r="E452" s="37">
        <v>200</v>
      </c>
      <c r="F452" s="11">
        <f>F453</f>
        <v>1271.1</v>
      </c>
      <c r="G452" s="11">
        <f>G453</f>
        <v>1321.1</v>
      </c>
    </row>
    <row r="453" spans="1:7" ht="30">
      <c r="A453" s="41" t="s">
        <v>6</v>
      </c>
      <c r="B453" s="37" t="s">
        <v>82</v>
      </c>
      <c r="C453" s="37" t="s">
        <v>82</v>
      </c>
      <c r="D453" s="37" t="s">
        <v>624</v>
      </c>
      <c r="E453" s="37">
        <v>240</v>
      </c>
      <c r="F453" s="11">
        <f>'прил 7 '!G431</f>
        <v>1271.1</v>
      </c>
      <c r="G453" s="11">
        <f>'прил 7 '!H431</f>
        <v>1321.1</v>
      </c>
    </row>
    <row r="454" spans="1:7" ht="15">
      <c r="A454" s="41" t="s">
        <v>13</v>
      </c>
      <c r="B454" s="37" t="s">
        <v>82</v>
      </c>
      <c r="C454" s="37" t="s">
        <v>82</v>
      </c>
      <c r="D454" s="37" t="s">
        <v>624</v>
      </c>
      <c r="E454" s="37">
        <v>800</v>
      </c>
      <c r="F454" s="11">
        <f>F455</f>
        <v>10</v>
      </c>
      <c r="G454" s="11">
        <f>G455</f>
        <v>10</v>
      </c>
    </row>
    <row r="455" spans="1:7" ht="15">
      <c r="A455" s="41" t="s">
        <v>14</v>
      </c>
      <c r="B455" s="37" t="s">
        <v>82</v>
      </c>
      <c r="C455" s="37" t="s">
        <v>82</v>
      </c>
      <c r="D455" s="37" t="s">
        <v>624</v>
      </c>
      <c r="E455" s="37">
        <v>850</v>
      </c>
      <c r="F455" s="11">
        <f>'прил 7 '!G433</f>
        <v>10</v>
      </c>
      <c r="G455" s="11">
        <f>'прил 7 '!H433</f>
        <v>10</v>
      </c>
    </row>
    <row r="456" spans="1:7" ht="62.25">
      <c r="A456" s="20" t="s">
        <v>681</v>
      </c>
      <c r="B456" s="10" t="s">
        <v>82</v>
      </c>
      <c r="C456" s="10" t="s">
        <v>82</v>
      </c>
      <c r="D456" s="10" t="s">
        <v>380</v>
      </c>
      <c r="E456" s="37"/>
      <c r="F456" s="11">
        <f aca="true" t="shared" si="45" ref="F456:G458">F457</f>
        <v>540</v>
      </c>
      <c r="G456" s="11">
        <f t="shared" si="45"/>
        <v>540</v>
      </c>
    </row>
    <row r="457" spans="1:7" ht="30">
      <c r="A457" s="13" t="s">
        <v>383</v>
      </c>
      <c r="B457" s="10" t="s">
        <v>82</v>
      </c>
      <c r="C457" s="10" t="s">
        <v>82</v>
      </c>
      <c r="D457" s="10" t="s">
        <v>386</v>
      </c>
      <c r="E457" s="37"/>
      <c r="F457" s="11">
        <f t="shared" si="45"/>
        <v>540</v>
      </c>
      <c r="G457" s="11">
        <f t="shared" si="45"/>
        <v>540</v>
      </c>
    </row>
    <row r="458" spans="1:7" ht="45">
      <c r="A458" s="36" t="s">
        <v>420</v>
      </c>
      <c r="B458" s="10" t="s">
        <v>82</v>
      </c>
      <c r="C458" s="10" t="s">
        <v>82</v>
      </c>
      <c r="D458" s="10" t="s">
        <v>407</v>
      </c>
      <c r="E458" s="10"/>
      <c r="F458" s="11">
        <f t="shared" si="45"/>
        <v>540</v>
      </c>
      <c r="G458" s="11">
        <f t="shared" si="45"/>
        <v>540</v>
      </c>
    </row>
    <row r="459" spans="1:7" ht="45">
      <c r="A459" s="40" t="s">
        <v>373</v>
      </c>
      <c r="B459" s="10" t="s">
        <v>82</v>
      </c>
      <c r="C459" s="10" t="s">
        <v>82</v>
      </c>
      <c r="D459" s="37" t="s">
        <v>408</v>
      </c>
      <c r="E459" s="37"/>
      <c r="F459" s="11">
        <f>F460+F462</f>
        <v>540</v>
      </c>
      <c r="G459" s="11">
        <f>G460+G462</f>
        <v>540</v>
      </c>
    </row>
    <row r="460" spans="1:7" ht="60">
      <c r="A460" s="12" t="s">
        <v>0</v>
      </c>
      <c r="B460" s="10" t="s">
        <v>82</v>
      </c>
      <c r="C460" s="10" t="s">
        <v>82</v>
      </c>
      <c r="D460" s="37" t="s">
        <v>408</v>
      </c>
      <c r="E460" s="37" t="s">
        <v>238</v>
      </c>
      <c r="F460" s="11">
        <f>F461</f>
        <v>513</v>
      </c>
      <c r="G460" s="11">
        <f>G461</f>
        <v>513</v>
      </c>
    </row>
    <row r="461" spans="1:7" ht="30">
      <c r="A461" s="12" t="s">
        <v>1</v>
      </c>
      <c r="B461" s="10" t="s">
        <v>82</v>
      </c>
      <c r="C461" s="10" t="s">
        <v>82</v>
      </c>
      <c r="D461" s="37" t="s">
        <v>408</v>
      </c>
      <c r="E461" s="37" t="s">
        <v>2</v>
      </c>
      <c r="F461" s="11">
        <f>'прил 7 '!G439</f>
        <v>513</v>
      </c>
      <c r="G461" s="11">
        <f>'прил 7 '!H439</f>
        <v>513</v>
      </c>
    </row>
    <row r="462" spans="1:7" ht="30">
      <c r="A462" s="40" t="s">
        <v>5</v>
      </c>
      <c r="B462" s="10" t="s">
        <v>82</v>
      </c>
      <c r="C462" s="10" t="s">
        <v>82</v>
      </c>
      <c r="D462" s="37" t="s">
        <v>408</v>
      </c>
      <c r="E462" s="37" t="s">
        <v>3</v>
      </c>
      <c r="F462" s="11">
        <f>F463</f>
        <v>27</v>
      </c>
      <c r="G462" s="11">
        <f>G463</f>
        <v>27</v>
      </c>
    </row>
    <row r="463" spans="1:7" ht="30">
      <c r="A463" s="40" t="s">
        <v>6</v>
      </c>
      <c r="B463" s="10" t="s">
        <v>82</v>
      </c>
      <c r="C463" s="10" t="s">
        <v>82</v>
      </c>
      <c r="D463" s="37" t="s">
        <v>408</v>
      </c>
      <c r="E463" s="37" t="s">
        <v>4</v>
      </c>
      <c r="F463" s="11">
        <f>'прил 7 '!G441</f>
        <v>27</v>
      </c>
      <c r="G463" s="11">
        <f>'прил 7 '!H441</f>
        <v>27</v>
      </c>
    </row>
    <row r="464" spans="1:7" ht="15">
      <c r="A464" s="13" t="s">
        <v>377</v>
      </c>
      <c r="B464" s="10" t="s">
        <v>82</v>
      </c>
      <c r="C464" s="10" t="s">
        <v>82</v>
      </c>
      <c r="D464" s="10" t="s">
        <v>168</v>
      </c>
      <c r="E464" s="10"/>
      <c r="F464" s="11">
        <f aca="true" t="shared" si="46" ref="F464:G466">F465</f>
        <v>28576</v>
      </c>
      <c r="G464" s="11">
        <f t="shared" si="46"/>
        <v>28576</v>
      </c>
    </row>
    <row r="465" spans="1:7" ht="30">
      <c r="A465" s="40" t="s">
        <v>427</v>
      </c>
      <c r="B465" s="10" t="s">
        <v>82</v>
      </c>
      <c r="C465" s="10" t="s">
        <v>82</v>
      </c>
      <c r="D465" s="10" t="s">
        <v>706</v>
      </c>
      <c r="E465" s="10"/>
      <c r="F465" s="11">
        <f t="shared" si="46"/>
        <v>28576</v>
      </c>
      <c r="G465" s="11">
        <f t="shared" si="46"/>
        <v>28576</v>
      </c>
    </row>
    <row r="466" spans="1:7" ht="30">
      <c r="A466" s="12" t="s">
        <v>21</v>
      </c>
      <c r="B466" s="10" t="s">
        <v>82</v>
      </c>
      <c r="C466" s="10" t="s">
        <v>82</v>
      </c>
      <c r="D466" s="10" t="s">
        <v>706</v>
      </c>
      <c r="E466" s="10" t="s">
        <v>20</v>
      </c>
      <c r="F466" s="11">
        <f t="shared" si="46"/>
        <v>28576</v>
      </c>
      <c r="G466" s="11">
        <f t="shared" si="46"/>
        <v>28576</v>
      </c>
    </row>
    <row r="467" spans="1:7" ht="15">
      <c r="A467" s="12" t="s">
        <v>92</v>
      </c>
      <c r="B467" s="10" t="s">
        <v>82</v>
      </c>
      <c r="C467" s="10" t="s">
        <v>82</v>
      </c>
      <c r="D467" s="10" t="s">
        <v>706</v>
      </c>
      <c r="E467" s="10" t="s">
        <v>77</v>
      </c>
      <c r="F467" s="11">
        <f>'прил 7 '!G445</f>
        <v>28576</v>
      </c>
      <c r="G467" s="11">
        <f>'прил 7 '!H445</f>
        <v>28576</v>
      </c>
    </row>
    <row r="468" spans="1:7" ht="15">
      <c r="A468" s="20" t="s">
        <v>85</v>
      </c>
      <c r="B468" s="1" t="s">
        <v>59</v>
      </c>
      <c r="C468" s="1"/>
      <c r="D468" s="1"/>
      <c r="E468" s="1"/>
      <c r="F468" s="8">
        <f>F469</f>
        <v>1729</v>
      </c>
      <c r="G468" s="8">
        <f>G469</f>
        <v>1729</v>
      </c>
    </row>
    <row r="469" spans="1:7" ht="30">
      <c r="A469" s="13" t="s">
        <v>86</v>
      </c>
      <c r="B469" s="10" t="s">
        <v>59</v>
      </c>
      <c r="C469" s="10" t="s">
        <v>54</v>
      </c>
      <c r="D469" s="10"/>
      <c r="E469" s="10"/>
      <c r="F469" s="11">
        <f>F470</f>
        <v>1729</v>
      </c>
      <c r="G469" s="11">
        <f>G470</f>
        <v>1729</v>
      </c>
    </row>
    <row r="470" spans="1:7" ht="45">
      <c r="A470" s="13" t="s">
        <v>614</v>
      </c>
      <c r="B470" s="10" t="s">
        <v>59</v>
      </c>
      <c r="C470" s="10" t="s">
        <v>54</v>
      </c>
      <c r="D470" s="10" t="s">
        <v>182</v>
      </c>
      <c r="E470" s="10"/>
      <c r="F470" s="11">
        <f>F471+F481+F485</f>
        <v>1729</v>
      </c>
      <c r="G470" s="11">
        <f>G471+G481+G485</f>
        <v>1729</v>
      </c>
    </row>
    <row r="471" spans="1:7" ht="90">
      <c r="A471" s="64" t="s">
        <v>615</v>
      </c>
      <c r="B471" s="10" t="s">
        <v>59</v>
      </c>
      <c r="C471" s="10" t="s">
        <v>54</v>
      </c>
      <c r="D471" s="10" t="s">
        <v>181</v>
      </c>
      <c r="E471" s="10"/>
      <c r="F471" s="11">
        <f>F472+F475+F478</f>
        <v>654</v>
      </c>
      <c r="G471" s="11">
        <f>G472+G475+G478</f>
        <v>654</v>
      </c>
    </row>
    <row r="472" spans="1:7" ht="30">
      <c r="A472" s="6" t="s">
        <v>180</v>
      </c>
      <c r="B472" s="10" t="s">
        <v>59</v>
      </c>
      <c r="C472" s="10" t="s">
        <v>54</v>
      </c>
      <c r="D472" s="10" t="s">
        <v>219</v>
      </c>
      <c r="E472" s="10"/>
      <c r="F472" s="11">
        <f>F473</f>
        <v>24</v>
      </c>
      <c r="G472" s="11">
        <f>G473</f>
        <v>24</v>
      </c>
    </row>
    <row r="473" spans="1:7" ht="30">
      <c r="A473" s="6" t="s">
        <v>5</v>
      </c>
      <c r="B473" s="10" t="s">
        <v>59</v>
      </c>
      <c r="C473" s="10" t="s">
        <v>54</v>
      </c>
      <c r="D473" s="10" t="s">
        <v>219</v>
      </c>
      <c r="E473" s="10" t="s">
        <v>3</v>
      </c>
      <c r="F473" s="11">
        <f>F474</f>
        <v>24</v>
      </c>
      <c r="G473" s="11">
        <f>G474</f>
        <v>24</v>
      </c>
    </row>
    <row r="474" spans="1:7" ht="30">
      <c r="A474" s="6" t="s">
        <v>6</v>
      </c>
      <c r="B474" s="10" t="s">
        <v>59</v>
      </c>
      <c r="C474" s="10" t="s">
        <v>54</v>
      </c>
      <c r="D474" s="10" t="s">
        <v>219</v>
      </c>
      <c r="E474" s="10" t="s">
        <v>4</v>
      </c>
      <c r="F474" s="11">
        <f>'прил 7 '!G452</f>
        <v>24</v>
      </c>
      <c r="G474" s="11">
        <f>'прил 7 '!H452</f>
        <v>24</v>
      </c>
    </row>
    <row r="475" spans="1:7" ht="60">
      <c r="A475" s="44" t="s">
        <v>616</v>
      </c>
      <c r="B475" s="10" t="s">
        <v>59</v>
      </c>
      <c r="C475" s="10" t="s">
        <v>54</v>
      </c>
      <c r="D475" s="10" t="s">
        <v>293</v>
      </c>
      <c r="E475" s="10"/>
      <c r="F475" s="11">
        <f>F476</f>
        <v>180</v>
      </c>
      <c r="G475" s="11">
        <f>G476</f>
        <v>180</v>
      </c>
    </row>
    <row r="476" spans="1:7" ht="30">
      <c r="A476" s="6" t="s">
        <v>5</v>
      </c>
      <c r="B476" s="10" t="s">
        <v>59</v>
      </c>
      <c r="C476" s="10" t="s">
        <v>54</v>
      </c>
      <c r="D476" s="10" t="s">
        <v>293</v>
      </c>
      <c r="E476" s="10" t="s">
        <v>3</v>
      </c>
      <c r="F476" s="11">
        <f>F477</f>
        <v>180</v>
      </c>
      <c r="G476" s="11">
        <f>G477</f>
        <v>180</v>
      </c>
    </row>
    <row r="477" spans="1:7" ht="30">
      <c r="A477" s="6" t="s">
        <v>6</v>
      </c>
      <c r="B477" s="10" t="s">
        <v>59</v>
      </c>
      <c r="C477" s="10" t="s">
        <v>54</v>
      </c>
      <c r="D477" s="10" t="s">
        <v>293</v>
      </c>
      <c r="E477" s="10" t="s">
        <v>4</v>
      </c>
      <c r="F477" s="11">
        <f>'прил 7 '!G455</f>
        <v>180</v>
      </c>
      <c r="G477" s="11">
        <f>'прил 7 '!H455</f>
        <v>180</v>
      </c>
    </row>
    <row r="478" spans="1:7" ht="60">
      <c r="A478" s="44" t="s">
        <v>617</v>
      </c>
      <c r="B478" s="10" t="s">
        <v>59</v>
      </c>
      <c r="C478" s="10" t="s">
        <v>54</v>
      </c>
      <c r="D478" s="10" t="s">
        <v>290</v>
      </c>
      <c r="E478" s="10"/>
      <c r="F478" s="11">
        <f>F479</f>
        <v>450</v>
      </c>
      <c r="G478" s="11">
        <f>G479</f>
        <v>450</v>
      </c>
    </row>
    <row r="479" spans="1:7" ht="30">
      <c r="A479" s="12" t="s">
        <v>21</v>
      </c>
      <c r="B479" s="10" t="s">
        <v>59</v>
      </c>
      <c r="C479" s="10" t="s">
        <v>54</v>
      </c>
      <c r="D479" s="10" t="s">
        <v>290</v>
      </c>
      <c r="E479" s="10" t="s">
        <v>20</v>
      </c>
      <c r="F479" s="11">
        <f>F480</f>
        <v>450</v>
      </c>
      <c r="G479" s="11">
        <f>G480</f>
        <v>450</v>
      </c>
    </row>
    <row r="480" spans="1:7" ht="15">
      <c r="A480" s="12" t="s">
        <v>92</v>
      </c>
      <c r="B480" s="10" t="s">
        <v>59</v>
      </c>
      <c r="C480" s="10" t="s">
        <v>54</v>
      </c>
      <c r="D480" s="10" t="s">
        <v>290</v>
      </c>
      <c r="E480" s="10" t="s">
        <v>77</v>
      </c>
      <c r="F480" s="11">
        <f>'прил 7 '!G458</f>
        <v>450</v>
      </c>
      <c r="G480" s="11">
        <f>'прил 7 '!H458</f>
        <v>450</v>
      </c>
    </row>
    <row r="481" spans="1:7" ht="30">
      <c r="A481" s="64" t="s">
        <v>618</v>
      </c>
      <c r="B481" s="10" t="s">
        <v>59</v>
      </c>
      <c r="C481" s="10" t="s">
        <v>54</v>
      </c>
      <c r="D481" s="10" t="s">
        <v>228</v>
      </c>
      <c r="E481" s="10"/>
      <c r="F481" s="11">
        <f aca="true" t="shared" si="47" ref="F481:G483">F482</f>
        <v>1045</v>
      </c>
      <c r="G481" s="11">
        <f t="shared" si="47"/>
        <v>1045</v>
      </c>
    </row>
    <row r="482" spans="1:7" ht="30">
      <c r="A482" s="44" t="s">
        <v>619</v>
      </c>
      <c r="B482" s="10" t="s">
        <v>59</v>
      </c>
      <c r="C482" s="10" t="s">
        <v>54</v>
      </c>
      <c r="D482" s="10" t="s">
        <v>220</v>
      </c>
      <c r="E482" s="10"/>
      <c r="F482" s="11">
        <f t="shared" si="47"/>
        <v>1045</v>
      </c>
      <c r="G482" s="11">
        <f t="shared" si="47"/>
        <v>1045</v>
      </c>
    </row>
    <row r="483" spans="1:7" ht="30">
      <c r="A483" s="6" t="s">
        <v>5</v>
      </c>
      <c r="B483" s="10" t="s">
        <v>59</v>
      </c>
      <c r="C483" s="10" t="s">
        <v>54</v>
      </c>
      <c r="D483" s="10" t="s">
        <v>220</v>
      </c>
      <c r="E483" s="10" t="s">
        <v>3</v>
      </c>
      <c r="F483" s="11">
        <f t="shared" si="47"/>
        <v>1045</v>
      </c>
      <c r="G483" s="11">
        <f t="shared" si="47"/>
        <v>1045</v>
      </c>
    </row>
    <row r="484" spans="1:7" ht="30">
      <c r="A484" s="6" t="s">
        <v>6</v>
      </c>
      <c r="B484" s="10" t="s">
        <v>59</v>
      </c>
      <c r="C484" s="10" t="s">
        <v>54</v>
      </c>
      <c r="D484" s="10" t="s">
        <v>220</v>
      </c>
      <c r="E484" s="10" t="s">
        <v>4</v>
      </c>
      <c r="F484" s="11">
        <f>'прил 7 '!G462</f>
        <v>1045</v>
      </c>
      <c r="G484" s="11">
        <f>'прил 7 '!H462</f>
        <v>1045</v>
      </c>
    </row>
    <row r="485" spans="1:7" ht="45">
      <c r="A485" s="64" t="s">
        <v>620</v>
      </c>
      <c r="B485" s="10" t="s">
        <v>59</v>
      </c>
      <c r="C485" s="10" t="s">
        <v>54</v>
      </c>
      <c r="D485" s="10" t="s">
        <v>227</v>
      </c>
      <c r="E485" s="10"/>
      <c r="F485" s="11">
        <f aca="true" t="shared" si="48" ref="F485:G487">F486</f>
        <v>30</v>
      </c>
      <c r="G485" s="11">
        <f t="shared" si="48"/>
        <v>30</v>
      </c>
    </row>
    <row r="486" spans="1:7" ht="45">
      <c r="A486" s="64" t="s">
        <v>621</v>
      </c>
      <c r="B486" s="10" t="s">
        <v>59</v>
      </c>
      <c r="C486" s="10" t="s">
        <v>54</v>
      </c>
      <c r="D486" s="10" t="s">
        <v>221</v>
      </c>
      <c r="E486" s="10"/>
      <c r="F486" s="11">
        <f t="shared" si="48"/>
        <v>30</v>
      </c>
      <c r="G486" s="11">
        <f t="shared" si="48"/>
        <v>30</v>
      </c>
    </row>
    <row r="487" spans="1:7" ht="30">
      <c r="A487" s="6" t="s">
        <v>5</v>
      </c>
      <c r="B487" s="10" t="s">
        <v>59</v>
      </c>
      <c r="C487" s="10" t="s">
        <v>54</v>
      </c>
      <c r="D487" s="10" t="s">
        <v>221</v>
      </c>
      <c r="E487" s="10" t="s">
        <v>3</v>
      </c>
      <c r="F487" s="11">
        <f t="shared" si="48"/>
        <v>30</v>
      </c>
      <c r="G487" s="11">
        <f t="shared" si="48"/>
        <v>30</v>
      </c>
    </row>
    <row r="488" spans="1:7" ht="30">
      <c r="A488" s="6" t="s">
        <v>6</v>
      </c>
      <c r="B488" s="10" t="s">
        <v>59</v>
      </c>
      <c r="C488" s="10" t="s">
        <v>54</v>
      </c>
      <c r="D488" s="10" t="s">
        <v>221</v>
      </c>
      <c r="E488" s="10" t="s">
        <v>4</v>
      </c>
      <c r="F488" s="11">
        <f>'прил 7 '!G466</f>
        <v>30</v>
      </c>
      <c r="G488" s="11">
        <f>'прил 7 '!H466</f>
        <v>30</v>
      </c>
    </row>
    <row r="489" spans="1:7" ht="15">
      <c r="A489" s="20" t="s">
        <v>87</v>
      </c>
      <c r="B489" s="1" t="s">
        <v>74</v>
      </c>
      <c r="C489" s="1"/>
      <c r="D489" s="1"/>
      <c r="E489" s="1"/>
      <c r="F489" s="8">
        <f>F490+F527+F625+F669+F596</f>
        <v>1251161.2</v>
      </c>
      <c r="G489" s="8">
        <f>G490+G527+G625+G669+G596</f>
        <v>1266439.7</v>
      </c>
    </row>
    <row r="490" spans="1:7" ht="15">
      <c r="A490" s="13" t="s">
        <v>233</v>
      </c>
      <c r="B490" s="10" t="s">
        <v>74</v>
      </c>
      <c r="C490" s="10" t="s">
        <v>51</v>
      </c>
      <c r="D490" s="10"/>
      <c r="E490" s="10"/>
      <c r="F490" s="11">
        <f>F491+F503+F522</f>
        <v>518386</v>
      </c>
      <c r="G490" s="11">
        <f>G491+G503+G522</f>
        <v>524868</v>
      </c>
    </row>
    <row r="491" spans="1:7" ht="46.5">
      <c r="A491" s="63" t="s">
        <v>434</v>
      </c>
      <c r="B491" s="10" t="s">
        <v>74</v>
      </c>
      <c r="C491" s="10" t="s">
        <v>51</v>
      </c>
      <c r="D491" s="10" t="s">
        <v>143</v>
      </c>
      <c r="E491" s="10"/>
      <c r="F491" s="28">
        <f>F492</f>
        <v>516268</v>
      </c>
      <c r="G491" s="28">
        <f>G492</f>
        <v>523735</v>
      </c>
    </row>
    <row r="492" spans="1:7" ht="15">
      <c r="A492" s="9" t="s">
        <v>435</v>
      </c>
      <c r="B492" s="10" t="s">
        <v>74</v>
      </c>
      <c r="C492" s="10" t="s">
        <v>51</v>
      </c>
      <c r="D492" s="10" t="s">
        <v>144</v>
      </c>
      <c r="E492" s="10"/>
      <c r="F492" s="28">
        <f>F493</f>
        <v>516268</v>
      </c>
      <c r="G492" s="28">
        <f>G493</f>
        <v>523735</v>
      </c>
    </row>
    <row r="493" spans="1:7" ht="75">
      <c r="A493" s="9" t="s">
        <v>441</v>
      </c>
      <c r="B493" s="10" t="s">
        <v>74</v>
      </c>
      <c r="C493" s="10" t="s">
        <v>51</v>
      </c>
      <c r="D493" s="10" t="s">
        <v>145</v>
      </c>
      <c r="E493" s="10"/>
      <c r="F493" s="28">
        <f>F494+F497+F500</f>
        <v>516268</v>
      </c>
      <c r="G493" s="28">
        <f>G494+G497+G500</f>
        <v>523735</v>
      </c>
    </row>
    <row r="494" spans="1:7" ht="30">
      <c r="A494" s="9" t="s">
        <v>428</v>
      </c>
      <c r="B494" s="10" t="s">
        <v>74</v>
      </c>
      <c r="C494" s="10" t="s">
        <v>51</v>
      </c>
      <c r="D494" s="10" t="s">
        <v>448</v>
      </c>
      <c r="E494" s="10"/>
      <c r="F494" s="28">
        <f>F495</f>
        <v>186680</v>
      </c>
      <c r="G494" s="28">
        <f>G495</f>
        <v>194147</v>
      </c>
    </row>
    <row r="495" spans="1:7" ht="30">
      <c r="A495" s="12" t="s">
        <v>21</v>
      </c>
      <c r="B495" s="10" t="s">
        <v>74</v>
      </c>
      <c r="C495" s="10" t="s">
        <v>51</v>
      </c>
      <c r="D495" s="10" t="s">
        <v>448</v>
      </c>
      <c r="E495" s="10" t="s">
        <v>20</v>
      </c>
      <c r="F495" s="28">
        <f>F496</f>
        <v>186680</v>
      </c>
      <c r="G495" s="28">
        <f>G496</f>
        <v>194147</v>
      </c>
    </row>
    <row r="496" spans="1:7" ht="15">
      <c r="A496" s="12" t="s">
        <v>92</v>
      </c>
      <c r="B496" s="10" t="s">
        <v>74</v>
      </c>
      <c r="C496" s="10" t="s">
        <v>51</v>
      </c>
      <c r="D496" s="10" t="s">
        <v>448</v>
      </c>
      <c r="E496" s="10" t="s">
        <v>77</v>
      </c>
      <c r="F496" s="28">
        <f>'прил 7 '!G602</f>
        <v>186680</v>
      </c>
      <c r="G496" s="28">
        <f>'прил 7 '!H602</f>
        <v>194147</v>
      </c>
    </row>
    <row r="497" spans="1:7" ht="105">
      <c r="A497" s="9" t="s">
        <v>442</v>
      </c>
      <c r="B497" s="10" t="s">
        <v>74</v>
      </c>
      <c r="C497" s="10" t="s">
        <v>51</v>
      </c>
      <c r="D497" s="10" t="s">
        <v>147</v>
      </c>
      <c r="E497" s="10"/>
      <c r="F497" s="28">
        <f>F498</f>
        <v>325819</v>
      </c>
      <c r="G497" s="28">
        <f>G498</f>
        <v>325819</v>
      </c>
    </row>
    <row r="498" spans="1:7" ht="30">
      <c r="A498" s="12" t="s">
        <v>21</v>
      </c>
      <c r="B498" s="10" t="s">
        <v>74</v>
      </c>
      <c r="C498" s="10" t="s">
        <v>51</v>
      </c>
      <c r="D498" s="10" t="s">
        <v>147</v>
      </c>
      <c r="E498" s="10" t="s">
        <v>20</v>
      </c>
      <c r="F498" s="28">
        <f>F499</f>
        <v>325819</v>
      </c>
      <c r="G498" s="28">
        <f>G499</f>
        <v>325819</v>
      </c>
    </row>
    <row r="499" spans="1:7" ht="15">
      <c r="A499" s="12" t="s">
        <v>92</v>
      </c>
      <c r="B499" s="10" t="s">
        <v>74</v>
      </c>
      <c r="C499" s="10" t="s">
        <v>51</v>
      </c>
      <c r="D499" s="10" t="s">
        <v>147</v>
      </c>
      <c r="E499" s="10" t="s">
        <v>77</v>
      </c>
      <c r="F499" s="28">
        <f>'прил 7 '!G605</f>
        <v>325819</v>
      </c>
      <c r="G499" s="28">
        <f>'прил 7 '!H605</f>
        <v>325819</v>
      </c>
    </row>
    <row r="500" spans="1:7" ht="90">
      <c r="A500" s="12" t="s">
        <v>443</v>
      </c>
      <c r="B500" s="10" t="s">
        <v>74</v>
      </c>
      <c r="C500" s="10" t="s">
        <v>51</v>
      </c>
      <c r="D500" s="10" t="s">
        <v>176</v>
      </c>
      <c r="E500" s="10"/>
      <c r="F500" s="28">
        <f>F501</f>
        <v>3769</v>
      </c>
      <c r="G500" s="28">
        <f>G501</f>
        <v>3769</v>
      </c>
    </row>
    <row r="501" spans="1:7" ht="30">
      <c r="A501" s="12" t="s">
        <v>21</v>
      </c>
      <c r="B501" s="10" t="s">
        <v>74</v>
      </c>
      <c r="C501" s="10" t="s">
        <v>51</v>
      </c>
      <c r="D501" s="10" t="s">
        <v>176</v>
      </c>
      <c r="E501" s="10" t="s">
        <v>20</v>
      </c>
      <c r="F501" s="28">
        <f>F502</f>
        <v>3769</v>
      </c>
      <c r="G501" s="28">
        <f>G502</f>
        <v>3769</v>
      </c>
    </row>
    <row r="502" spans="1:7" ht="30">
      <c r="A502" s="12" t="s">
        <v>106</v>
      </c>
      <c r="B502" s="10" t="s">
        <v>74</v>
      </c>
      <c r="C502" s="10" t="s">
        <v>51</v>
      </c>
      <c r="D502" s="10" t="s">
        <v>176</v>
      </c>
      <c r="E502" s="10" t="s">
        <v>105</v>
      </c>
      <c r="F502" s="28">
        <f>'прил 7 '!G608</f>
        <v>3769</v>
      </c>
      <c r="G502" s="28">
        <f>'прил 7 '!H608</f>
        <v>3769</v>
      </c>
    </row>
    <row r="503" spans="1:7" ht="46.5">
      <c r="A503" s="20" t="s">
        <v>521</v>
      </c>
      <c r="B503" s="10" t="s">
        <v>74</v>
      </c>
      <c r="C503" s="10" t="s">
        <v>51</v>
      </c>
      <c r="D503" s="10" t="s">
        <v>205</v>
      </c>
      <c r="E503" s="10"/>
      <c r="F503" s="28">
        <f>F517+F509+F504</f>
        <v>1949</v>
      </c>
      <c r="G503" s="28">
        <f>G517+G509+G504</f>
        <v>955</v>
      </c>
    </row>
    <row r="504" spans="1:7" ht="45">
      <c r="A504" s="13" t="s">
        <v>296</v>
      </c>
      <c r="B504" s="10" t="s">
        <v>74</v>
      </c>
      <c r="C504" s="10" t="s">
        <v>51</v>
      </c>
      <c r="D504" s="10" t="s">
        <v>206</v>
      </c>
      <c r="E504" s="10"/>
      <c r="F504" s="28">
        <f aca="true" t="shared" si="49" ref="F504:G507">F505</f>
        <v>1520</v>
      </c>
      <c r="G504" s="28">
        <f t="shared" si="49"/>
        <v>410</v>
      </c>
    </row>
    <row r="505" spans="1:7" ht="60">
      <c r="A505" s="13" t="s">
        <v>522</v>
      </c>
      <c r="B505" s="10" t="s">
        <v>74</v>
      </c>
      <c r="C505" s="10" t="s">
        <v>51</v>
      </c>
      <c r="D505" s="10" t="s">
        <v>207</v>
      </c>
      <c r="E505" s="10"/>
      <c r="F505" s="28">
        <f t="shared" si="49"/>
        <v>1520</v>
      </c>
      <c r="G505" s="28">
        <f t="shared" si="49"/>
        <v>410</v>
      </c>
    </row>
    <row r="506" spans="1:7" ht="60">
      <c r="A506" s="13" t="s">
        <v>297</v>
      </c>
      <c r="B506" s="10" t="s">
        <v>74</v>
      </c>
      <c r="C506" s="10" t="s">
        <v>51</v>
      </c>
      <c r="D506" s="10" t="s">
        <v>208</v>
      </c>
      <c r="E506" s="10"/>
      <c r="F506" s="28">
        <f t="shared" si="49"/>
        <v>1520</v>
      </c>
      <c r="G506" s="28">
        <f t="shared" si="49"/>
        <v>410</v>
      </c>
    </row>
    <row r="507" spans="1:7" ht="30">
      <c r="A507" s="12" t="s">
        <v>21</v>
      </c>
      <c r="B507" s="10" t="s">
        <v>74</v>
      </c>
      <c r="C507" s="10" t="s">
        <v>51</v>
      </c>
      <c r="D507" s="10" t="s">
        <v>208</v>
      </c>
      <c r="E507" s="10" t="s">
        <v>20</v>
      </c>
      <c r="F507" s="28">
        <f t="shared" si="49"/>
        <v>1520</v>
      </c>
      <c r="G507" s="28">
        <f t="shared" si="49"/>
        <v>410</v>
      </c>
    </row>
    <row r="508" spans="1:7" ht="15">
      <c r="A508" s="12" t="s">
        <v>92</v>
      </c>
      <c r="B508" s="10" t="s">
        <v>74</v>
      </c>
      <c r="C508" s="10" t="s">
        <v>51</v>
      </c>
      <c r="D508" s="10" t="s">
        <v>208</v>
      </c>
      <c r="E508" s="10" t="s">
        <v>77</v>
      </c>
      <c r="F508" s="28">
        <f>'прил 7 '!G614</f>
        <v>1520</v>
      </c>
      <c r="G508" s="28">
        <f>'прил 7 '!H614</f>
        <v>410</v>
      </c>
    </row>
    <row r="509" spans="1:7" ht="30">
      <c r="A509" s="13" t="s">
        <v>318</v>
      </c>
      <c r="B509" s="10" t="s">
        <v>74</v>
      </c>
      <c r="C509" s="10" t="s">
        <v>51</v>
      </c>
      <c r="D509" s="10" t="s">
        <v>141</v>
      </c>
      <c r="E509" s="10"/>
      <c r="F509" s="28">
        <f>F510</f>
        <v>362</v>
      </c>
      <c r="G509" s="28">
        <f>G510</f>
        <v>395</v>
      </c>
    </row>
    <row r="510" spans="1:7" ht="30">
      <c r="A510" s="13" t="s">
        <v>371</v>
      </c>
      <c r="B510" s="10" t="s">
        <v>74</v>
      </c>
      <c r="C510" s="10" t="s">
        <v>51</v>
      </c>
      <c r="D510" s="10" t="s">
        <v>142</v>
      </c>
      <c r="E510" s="10"/>
      <c r="F510" s="28">
        <f>F511+F514</f>
        <v>362</v>
      </c>
      <c r="G510" s="28">
        <f>G511+G514</f>
        <v>395</v>
      </c>
    </row>
    <row r="511" spans="1:7" ht="30">
      <c r="A511" s="9" t="s">
        <v>320</v>
      </c>
      <c r="B511" s="10" t="s">
        <v>74</v>
      </c>
      <c r="C511" s="10" t="s">
        <v>51</v>
      </c>
      <c r="D511" s="10" t="s">
        <v>319</v>
      </c>
      <c r="E511" s="10"/>
      <c r="F511" s="28">
        <f>F512</f>
        <v>297</v>
      </c>
      <c r="G511" s="28">
        <f>G512</f>
        <v>330</v>
      </c>
    </row>
    <row r="512" spans="1:7" ht="30">
      <c r="A512" s="12" t="s">
        <v>21</v>
      </c>
      <c r="B512" s="10" t="s">
        <v>74</v>
      </c>
      <c r="C512" s="10" t="s">
        <v>51</v>
      </c>
      <c r="D512" s="10" t="s">
        <v>319</v>
      </c>
      <c r="E512" s="10" t="s">
        <v>20</v>
      </c>
      <c r="F512" s="28">
        <f>F513</f>
        <v>297</v>
      </c>
      <c r="G512" s="28">
        <f>G513</f>
        <v>330</v>
      </c>
    </row>
    <row r="513" spans="1:7" ht="15">
      <c r="A513" s="12" t="s">
        <v>92</v>
      </c>
      <c r="B513" s="10" t="s">
        <v>74</v>
      </c>
      <c r="C513" s="10" t="s">
        <v>51</v>
      </c>
      <c r="D513" s="10" t="s">
        <v>319</v>
      </c>
      <c r="E513" s="10" t="s">
        <v>77</v>
      </c>
      <c r="F513" s="28">
        <f>'прил 7 '!G619</f>
        <v>297</v>
      </c>
      <c r="G513" s="28">
        <f>'прил 7 '!H619</f>
        <v>330</v>
      </c>
    </row>
    <row r="514" spans="1:7" ht="30">
      <c r="A514" s="9" t="s">
        <v>322</v>
      </c>
      <c r="B514" s="10" t="s">
        <v>74</v>
      </c>
      <c r="C514" s="10" t="s">
        <v>51</v>
      </c>
      <c r="D514" s="10" t="s">
        <v>321</v>
      </c>
      <c r="E514" s="10"/>
      <c r="F514" s="28">
        <f>F515</f>
        <v>65</v>
      </c>
      <c r="G514" s="28">
        <f>G515</f>
        <v>65</v>
      </c>
    </row>
    <row r="515" spans="1:7" ht="30">
      <c r="A515" s="12" t="s">
        <v>21</v>
      </c>
      <c r="B515" s="10" t="s">
        <v>74</v>
      </c>
      <c r="C515" s="10" t="s">
        <v>51</v>
      </c>
      <c r="D515" s="10" t="s">
        <v>321</v>
      </c>
      <c r="E515" s="10" t="s">
        <v>20</v>
      </c>
      <c r="F515" s="28">
        <f>F516</f>
        <v>65</v>
      </c>
      <c r="G515" s="28">
        <f>G516</f>
        <v>65</v>
      </c>
    </row>
    <row r="516" spans="1:7" ht="15">
      <c r="A516" s="12" t="s">
        <v>92</v>
      </c>
      <c r="B516" s="10" t="s">
        <v>74</v>
      </c>
      <c r="C516" s="10" t="s">
        <v>51</v>
      </c>
      <c r="D516" s="10" t="s">
        <v>321</v>
      </c>
      <c r="E516" s="10" t="s">
        <v>77</v>
      </c>
      <c r="F516" s="28">
        <f>'прил 7 '!G622</f>
        <v>65</v>
      </c>
      <c r="G516" s="28">
        <f>'прил 7 '!H622</f>
        <v>65</v>
      </c>
    </row>
    <row r="517" spans="1:7" ht="30">
      <c r="A517" s="13" t="s">
        <v>328</v>
      </c>
      <c r="B517" s="10" t="s">
        <v>74</v>
      </c>
      <c r="C517" s="10" t="s">
        <v>51</v>
      </c>
      <c r="D517" s="10" t="s">
        <v>327</v>
      </c>
      <c r="E517" s="10"/>
      <c r="F517" s="28">
        <f aca="true" t="shared" si="50" ref="F517:G520">F518</f>
        <v>67</v>
      </c>
      <c r="G517" s="28">
        <f t="shared" si="50"/>
        <v>150</v>
      </c>
    </row>
    <row r="518" spans="1:7" ht="45">
      <c r="A518" s="13" t="s">
        <v>532</v>
      </c>
      <c r="B518" s="10" t="s">
        <v>74</v>
      </c>
      <c r="C518" s="10" t="s">
        <v>51</v>
      </c>
      <c r="D518" s="10" t="s">
        <v>329</v>
      </c>
      <c r="E518" s="10"/>
      <c r="F518" s="28">
        <f t="shared" si="50"/>
        <v>67</v>
      </c>
      <c r="G518" s="28">
        <f t="shared" si="50"/>
        <v>150</v>
      </c>
    </row>
    <row r="519" spans="1:7" ht="45">
      <c r="A519" s="9" t="s">
        <v>331</v>
      </c>
      <c r="B519" s="10" t="s">
        <v>74</v>
      </c>
      <c r="C519" s="10" t="s">
        <v>51</v>
      </c>
      <c r="D519" s="10" t="s">
        <v>330</v>
      </c>
      <c r="E519" s="10"/>
      <c r="F519" s="28">
        <f t="shared" si="50"/>
        <v>67</v>
      </c>
      <c r="G519" s="28">
        <f t="shared" si="50"/>
        <v>150</v>
      </c>
    </row>
    <row r="520" spans="1:7" ht="30">
      <c r="A520" s="12" t="s">
        <v>21</v>
      </c>
      <c r="B520" s="10" t="s">
        <v>74</v>
      </c>
      <c r="C520" s="10" t="s">
        <v>51</v>
      </c>
      <c r="D520" s="10" t="s">
        <v>330</v>
      </c>
      <c r="E520" s="10" t="s">
        <v>20</v>
      </c>
      <c r="F520" s="28">
        <f t="shared" si="50"/>
        <v>67</v>
      </c>
      <c r="G520" s="28">
        <f t="shared" si="50"/>
        <v>150</v>
      </c>
    </row>
    <row r="521" spans="1:7" ht="15">
      <c r="A521" s="12" t="s">
        <v>92</v>
      </c>
      <c r="B521" s="10" t="s">
        <v>74</v>
      </c>
      <c r="C521" s="10" t="s">
        <v>51</v>
      </c>
      <c r="D521" s="10" t="s">
        <v>330</v>
      </c>
      <c r="E521" s="10" t="s">
        <v>77</v>
      </c>
      <c r="F521" s="28">
        <f>'прил 7 '!G627</f>
        <v>67</v>
      </c>
      <c r="G521" s="28">
        <f>'прил 7 '!H627</f>
        <v>150</v>
      </c>
    </row>
    <row r="522" spans="1:7" ht="75">
      <c r="A522" s="9" t="s">
        <v>270</v>
      </c>
      <c r="B522" s="10" t="s">
        <v>74</v>
      </c>
      <c r="C522" s="10" t="s">
        <v>51</v>
      </c>
      <c r="D522" s="10" t="s">
        <v>261</v>
      </c>
      <c r="E522" s="10"/>
      <c r="F522" s="28">
        <f aca="true" t="shared" si="51" ref="F522:G525">F523</f>
        <v>169</v>
      </c>
      <c r="G522" s="28">
        <f t="shared" si="51"/>
        <v>178</v>
      </c>
    </row>
    <row r="523" spans="1:7" ht="45">
      <c r="A523" s="12" t="s">
        <v>661</v>
      </c>
      <c r="B523" s="10" t="s">
        <v>74</v>
      </c>
      <c r="C523" s="10" t="s">
        <v>51</v>
      </c>
      <c r="D523" s="10" t="s">
        <v>282</v>
      </c>
      <c r="E523" s="10"/>
      <c r="F523" s="28">
        <f t="shared" si="51"/>
        <v>169</v>
      </c>
      <c r="G523" s="28">
        <f t="shared" si="51"/>
        <v>178</v>
      </c>
    </row>
    <row r="524" spans="1:7" ht="60">
      <c r="A524" s="40" t="s">
        <v>355</v>
      </c>
      <c r="B524" s="10" t="s">
        <v>74</v>
      </c>
      <c r="C524" s="10" t="s">
        <v>51</v>
      </c>
      <c r="D524" s="10" t="s">
        <v>281</v>
      </c>
      <c r="E524" s="10"/>
      <c r="F524" s="28">
        <f t="shared" si="51"/>
        <v>169</v>
      </c>
      <c r="G524" s="28">
        <f t="shared" si="51"/>
        <v>178</v>
      </c>
    </row>
    <row r="525" spans="1:7" ht="30">
      <c r="A525" s="12" t="s">
        <v>21</v>
      </c>
      <c r="B525" s="10" t="s">
        <v>74</v>
      </c>
      <c r="C525" s="10" t="s">
        <v>51</v>
      </c>
      <c r="D525" s="10" t="s">
        <v>281</v>
      </c>
      <c r="E525" s="10" t="s">
        <v>20</v>
      </c>
      <c r="F525" s="28">
        <f t="shared" si="51"/>
        <v>169</v>
      </c>
      <c r="G525" s="28">
        <f t="shared" si="51"/>
        <v>178</v>
      </c>
    </row>
    <row r="526" spans="1:7" ht="15">
      <c r="A526" s="12" t="s">
        <v>92</v>
      </c>
      <c r="B526" s="10" t="s">
        <v>74</v>
      </c>
      <c r="C526" s="10" t="s">
        <v>51</v>
      </c>
      <c r="D526" s="10" t="s">
        <v>281</v>
      </c>
      <c r="E526" s="10" t="s">
        <v>77</v>
      </c>
      <c r="F526" s="28">
        <f>'прил 7 '!G632</f>
        <v>169</v>
      </c>
      <c r="G526" s="28">
        <f>'прил 7 '!H632</f>
        <v>178</v>
      </c>
    </row>
    <row r="527" spans="1:7" ht="15">
      <c r="A527" s="13" t="s">
        <v>234</v>
      </c>
      <c r="B527" s="10" t="s">
        <v>74</v>
      </c>
      <c r="C527" s="10" t="s">
        <v>52</v>
      </c>
      <c r="D527" s="10"/>
      <c r="E527" s="10"/>
      <c r="F527" s="11">
        <f>F528+F554+F585+F591</f>
        <v>560618.5</v>
      </c>
      <c r="G527" s="11">
        <f>G528+G554+G585+G591</f>
        <v>547553</v>
      </c>
    </row>
    <row r="528" spans="1:7" ht="46.5">
      <c r="A528" s="63" t="s">
        <v>434</v>
      </c>
      <c r="B528" s="10" t="s">
        <v>74</v>
      </c>
      <c r="C528" s="10" t="s">
        <v>52</v>
      </c>
      <c r="D528" s="10" t="s">
        <v>143</v>
      </c>
      <c r="E528" s="10"/>
      <c r="F528" s="28">
        <f>F529</f>
        <v>558667.5</v>
      </c>
      <c r="G528" s="28">
        <f>G529</f>
        <v>545096</v>
      </c>
    </row>
    <row r="529" spans="1:7" ht="15">
      <c r="A529" s="13" t="s">
        <v>436</v>
      </c>
      <c r="B529" s="10" t="s">
        <v>74</v>
      </c>
      <c r="C529" s="10" t="s">
        <v>52</v>
      </c>
      <c r="D529" s="10" t="s">
        <v>148</v>
      </c>
      <c r="E529" s="10"/>
      <c r="F529" s="11">
        <f>F530+F546+F550</f>
        <v>558667.5</v>
      </c>
      <c r="G529" s="11">
        <f>G530+G546+G550</f>
        <v>545096</v>
      </c>
    </row>
    <row r="530" spans="1:7" ht="30">
      <c r="A530" s="13" t="s">
        <v>447</v>
      </c>
      <c r="B530" s="10" t="s">
        <v>74</v>
      </c>
      <c r="C530" s="10" t="s">
        <v>52</v>
      </c>
      <c r="D530" s="10" t="s">
        <v>149</v>
      </c>
      <c r="E530" s="10"/>
      <c r="F530" s="11">
        <f>F531+F534+F537+F540+F543</f>
        <v>532244</v>
      </c>
      <c r="G530" s="11">
        <f>G531+G534+G537+G540+G543</f>
        <v>543824</v>
      </c>
    </row>
    <row r="531" spans="1:7" ht="30">
      <c r="A531" s="9" t="s">
        <v>428</v>
      </c>
      <c r="B531" s="10" t="s">
        <v>74</v>
      </c>
      <c r="C531" s="10" t="s">
        <v>52</v>
      </c>
      <c r="D531" s="10" t="s">
        <v>449</v>
      </c>
      <c r="E531" s="10"/>
      <c r="F531" s="11">
        <f>F532</f>
        <v>88920</v>
      </c>
      <c r="G531" s="11">
        <f>G532</f>
        <v>99477</v>
      </c>
    </row>
    <row r="532" spans="1:7" ht="30">
      <c r="A532" s="12" t="s">
        <v>21</v>
      </c>
      <c r="B532" s="10" t="s">
        <v>74</v>
      </c>
      <c r="C532" s="10" t="s">
        <v>52</v>
      </c>
      <c r="D532" s="10" t="s">
        <v>449</v>
      </c>
      <c r="E532" s="10" t="s">
        <v>20</v>
      </c>
      <c r="F532" s="11">
        <f>F533</f>
        <v>88920</v>
      </c>
      <c r="G532" s="11">
        <f>G533</f>
        <v>99477</v>
      </c>
    </row>
    <row r="533" spans="1:7" ht="15">
      <c r="A533" s="12" t="s">
        <v>92</v>
      </c>
      <c r="B533" s="10" t="s">
        <v>74</v>
      </c>
      <c r="C533" s="10" t="s">
        <v>52</v>
      </c>
      <c r="D533" s="10" t="s">
        <v>449</v>
      </c>
      <c r="E533" s="10" t="s">
        <v>77</v>
      </c>
      <c r="F533" s="11">
        <f>'прил 7 '!G639</f>
        <v>88920</v>
      </c>
      <c r="G533" s="11">
        <f>'прил 7 '!H639</f>
        <v>99477</v>
      </c>
    </row>
    <row r="534" spans="1:7" ht="30">
      <c r="A534" s="13" t="s">
        <v>235</v>
      </c>
      <c r="B534" s="10" t="s">
        <v>74</v>
      </c>
      <c r="C534" s="10" t="s">
        <v>52</v>
      </c>
      <c r="D534" s="10" t="s">
        <v>150</v>
      </c>
      <c r="E534" s="10"/>
      <c r="F534" s="11">
        <f>F535</f>
        <v>15747</v>
      </c>
      <c r="G534" s="11">
        <f>G535</f>
        <v>16770</v>
      </c>
    </row>
    <row r="535" spans="1:7" ht="30">
      <c r="A535" s="12" t="s">
        <v>21</v>
      </c>
      <c r="B535" s="10" t="s">
        <v>74</v>
      </c>
      <c r="C535" s="10" t="s">
        <v>52</v>
      </c>
      <c r="D535" s="10" t="s">
        <v>150</v>
      </c>
      <c r="E535" s="10" t="s">
        <v>20</v>
      </c>
      <c r="F535" s="11">
        <f>F536</f>
        <v>15747</v>
      </c>
      <c r="G535" s="11">
        <f>G536</f>
        <v>16770</v>
      </c>
    </row>
    <row r="536" spans="1:7" ht="15">
      <c r="A536" s="12" t="s">
        <v>92</v>
      </c>
      <c r="B536" s="10" t="s">
        <v>74</v>
      </c>
      <c r="C536" s="10" t="s">
        <v>52</v>
      </c>
      <c r="D536" s="10" t="s">
        <v>150</v>
      </c>
      <c r="E536" s="10" t="s">
        <v>77</v>
      </c>
      <c r="F536" s="11">
        <f>'прил 7 '!G642</f>
        <v>15747</v>
      </c>
      <c r="G536" s="11">
        <f>'прил 7 '!H642</f>
        <v>16770</v>
      </c>
    </row>
    <row r="537" spans="1:7" ht="165">
      <c r="A537" s="14" t="s">
        <v>444</v>
      </c>
      <c r="B537" s="10" t="s">
        <v>74</v>
      </c>
      <c r="C537" s="10" t="s">
        <v>52</v>
      </c>
      <c r="D537" s="10" t="s">
        <v>151</v>
      </c>
      <c r="E537" s="10"/>
      <c r="F537" s="11">
        <f>F538</f>
        <v>395702</v>
      </c>
      <c r="G537" s="11">
        <f>G538</f>
        <v>395702</v>
      </c>
    </row>
    <row r="538" spans="1:7" ht="30">
      <c r="A538" s="12" t="s">
        <v>21</v>
      </c>
      <c r="B538" s="10" t="s">
        <v>74</v>
      </c>
      <c r="C538" s="10" t="s">
        <v>52</v>
      </c>
      <c r="D538" s="10" t="s">
        <v>151</v>
      </c>
      <c r="E538" s="10" t="s">
        <v>20</v>
      </c>
      <c r="F538" s="11">
        <f>F539</f>
        <v>395702</v>
      </c>
      <c r="G538" s="11">
        <f>G539</f>
        <v>395702</v>
      </c>
    </row>
    <row r="539" spans="1:7" ht="15">
      <c r="A539" s="12" t="s">
        <v>92</v>
      </c>
      <c r="B539" s="10" t="s">
        <v>74</v>
      </c>
      <c r="C539" s="10" t="s">
        <v>52</v>
      </c>
      <c r="D539" s="10" t="s">
        <v>151</v>
      </c>
      <c r="E539" s="10" t="s">
        <v>77</v>
      </c>
      <c r="F539" s="11">
        <f>'прил 7 '!G645</f>
        <v>395702</v>
      </c>
      <c r="G539" s="11">
        <f>'прил 7 '!H645</f>
        <v>395702</v>
      </c>
    </row>
    <row r="540" spans="1:7" ht="120">
      <c r="A540" s="65" t="s">
        <v>721</v>
      </c>
      <c r="B540" s="10" t="s">
        <v>74</v>
      </c>
      <c r="C540" s="10" t="s">
        <v>52</v>
      </c>
      <c r="D540" s="10" t="s">
        <v>152</v>
      </c>
      <c r="E540" s="10"/>
      <c r="F540" s="11">
        <f>F541</f>
        <v>31787</v>
      </c>
      <c r="G540" s="11">
        <f>G541</f>
        <v>31787</v>
      </c>
    </row>
    <row r="541" spans="1:7" ht="30">
      <c r="A541" s="12" t="s">
        <v>21</v>
      </c>
      <c r="B541" s="10" t="s">
        <v>74</v>
      </c>
      <c r="C541" s="10" t="s">
        <v>52</v>
      </c>
      <c r="D541" s="10" t="s">
        <v>152</v>
      </c>
      <c r="E541" s="10" t="s">
        <v>20</v>
      </c>
      <c r="F541" s="11">
        <f>F542</f>
        <v>31787</v>
      </c>
      <c r="G541" s="11">
        <f>G542</f>
        <v>31787</v>
      </c>
    </row>
    <row r="542" spans="1:7" ht="15">
      <c r="A542" s="12" t="s">
        <v>92</v>
      </c>
      <c r="B542" s="10" t="s">
        <v>74</v>
      </c>
      <c r="C542" s="10" t="s">
        <v>52</v>
      </c>
      <c r="D542" s="10" t="s">
        <v>152</v>
      </c>
      <c r="E542" s="10" t="s">
        <v>77</v>
      </c>
      <c r="F542" s="11">
        <f>'прил 7 '!G648</f>
        <v>31787</v>
      </c>
      <c r="G542" s="11">
        <f>'прил 7 '!H648</f>
        <v>31787</v>
      </c>
    </row>
    <row r="543" spans="1:7" ht="60">
      <c r="A543" s="51" t="s">
        <v>362</v>
      </c>
      <c r="B543" s="10" t="s">
        <v>74</v>
      </c>
      <c r="C543" s="10" t="s">
        <v>52</v>
      </c>
      <c r="D543" s="10" t="s">
        <v>153</v>
      </c>
      <c r="E543" s="10"/>
      <c r="F543" s="11">
        <f>F544</f>
        <v>88</v>
      </c>
      <c r="G543" s="11">
        <f>G544</f>
        <v>88</v>
      </c>
    </row>
    <row r="544" spans="1:7" ht="30">
      <c r="A544" s="12" t="s">
        <v>21</v>
      </c>
      <c r="B544" s="10" t="s">
        <v>74</v>
      </c>
      <c r="C544" s="10" t="s">
        <v>52</v>
      </c>
      <c r="D544" s="10" t="s">
        <v>153</v>
      </c>
      <c r="E544" s="10" t="s">
        <v>20</v>
      </c>
      <c r="F544" s="11">
        <f>F545</f>
        <v>88</v>
      </c>
      <c r="G544" s="11">
        <f>G545</f>
        <v>88</v>
      </c>
    </row>
    <row r="545" spans="1:7" ht="15">
      <c r="A545" s="12" t="s">
        <v>92</v>
      </c>
      <c r="B545" s="10" t="s">
        <v>74</v>
      </c>
      <c r="C545" s="10" t="s">
        <v>52</v>
      </c>
      <c r="D545" s="10" t="s">
        <v>153</v>
      </c>
      <c r="E545" s="10" t="s">
        <v>77</v>
      </c>
      <c r="F545" s="11">
        <f>'прил 7 '!G651</f>
        <v>88</v>
      </c>
      <c r="G545" s="11">
        <f>'прил 7 '!H651</f>
        <v>88</v>
      </c>
    </row>
    <row r="546" spans="1:7" ht="30">
      <c r="A546" s="36" t="s">
        <v>154</v>
      </c>
      <c r="B546" s="10" t="s">
        <v>74</v>
      </c>
      <c r="C546" s="10" t="s">
        <v>52</v>
      </c>
      <c r="D546" s="37" t="s">
        <v>450</v>
      </c>
      <c r="E546" s="10"/>
      <c r="F546" s="11">
        <f aca="true" t="shared" si="52" ref="F546:G548">F547</f>
        <v>1272</v>
      </c>
      <c r="G546" s="11">
        <f t="shared" si="52"/>
        <v>1272</v>
      </c>
    </row>
    <row r="547" spans="1:7" ht="45">
      <c r="A547" s="36" t="s">
        <v>452</v>
      </c>
      <c r="B547" s="10" t="s">
        <v>74</v>
      </c>
      <c r="C547" s="10" t="s">
        <v>52</v>
      </c>
      <c r="D547" s="37" t="s">
        <v>451</v>
      </c>
      <c r="E547" s="10"/>
      <c r="F547" s="11">
        <f t="shared" si="52"/>
        <v>1272</v>
      </c>
      <c r="G547" s="11">
        <f t="shared" si="52"/>
        <v>1272</v>
      </c>
    </row>
    <row r="548" spans="1:7" ht="15">
      <c r="A548" s="9" t="s">
        <v>9</v>
      </c>
      <c r="B548" s="10" t="s">
        <v>74</v>
      </c>
      <c r="C548" s="10" t="s">
        <v>52</v>
      </c>
      <c r="D548" s="37" t="s">
        <v>451</v>
      </c>
      <c r="E548" s="10" t="s">
        <v>7</v>
      </c>
      <c r="F548" s="11">
        <f t="shared" si="52"/>
        <v>1272</v>
      </c>
      <c r="G548" s="11">
        <f t="shared" si="52"/>
        <v>1272</v>
      </c>
    </row>
    <row r="549" spans="1:7" ht="15">
      <c r="A549" s="15" t="s">
        <v>156</v>
      </c>
      <c r="B549" s="10" t="s">
        <v>74</v>
      </c>
      <c r="C549" s="10" t="s">
        <v>52</v>
      </c>
      <c r="D549" s="37" t="s">
        <v>451</v>
      </c>
      <c r="E549" s="10" t="s">
        <v>155</v>
      </c>
      <c r="F549" s="11">
        <f>'прил 7 '!G655</f>
        <v>1272</v>
      </c>
      <c r="G549" s="11">
        <f>'прил 7 '!H655</f>
        <v>1272</v>
      </c>
    </row>
    <row r="550" spans="1:7" ht="45">
      <c r="A550" s="13" t="s">
        <v>283</v>
      </c>
      <c r="B550" s="10" t="s">
        <v>74</v>
      </c>
      <c r="C550" s="10" t="s">
        <v>52</v>
      </c>
      <c r="D550" s="10" t="s">
        <v>284</v>
      </c>
      <c r="E550" s="10"/>
      <c r="F550" s="11">
        <f aca="true" t="shared" si="53" ref="F550:G552">F551</f>
        <v>25151.5</v>
      </c>
      <c r="G550" s="11">
        <f t="shared" si="53"/>
        <v>0</v>
      </c>
    </row>
    <row r="551" spans="1:7" ht="45">
      <c r="A551" s="13" t="s">
        <v>286</v>
      </c>
      <c r="B551" s="10" t="s">
        <v>74</v>
      </c>
      <c r="C551" s="10" t="s">
        <v>52</v>
      </c>
      <c r="D551" s="10" t="s">
        <v>285</v>
      </c>
      <c r="E551" s="10"/>
      <c r="F551" s="11">
        <f t="shared" si="53"/>
        <v>25151.5</v>
      </c>
      <c r="G551" s="11">
        <f t="shared" si="53"/>
        <v>0</v>
      </c>
    </row>
    <row r="552" spans="1:7" ht="30">
      <c r="A552" s="12" t="s">
        <v>16</v>
      </c>
      <c r="B552" s="10" t="s">
        <v>74</v>
      </c>
      <c r="C552" s="10" t="s">
        <v>52</v>
      </c>
      <c r="D552" s="10" t="s">
        <v>285</v>
      </c>
      <c r="E552" s="10" t="s">
        <v>17</v>
      </c>
      <c r="F552" s="11">
        <f t="shared" si="53"/>
        <v>25151.5</v>
      </c>
      <c r="G552" s="11">
        <f t="shared" si="53"/>
        <v>0</v>
      </c>
    </row>
    <row r="553" spans="1:7" ht="15">
      <c r="A553" s="12" t="s">
        <v>98</v>
      </c>
      <c r="B553" s="10" t="s">
        <v>74</v>
      </c>
      <c r="C553" s="10" t="s">
        <v>52</v>
      </c>
      <c r="D553" s="10" t="s">
        <v>285</v>
      </c>
      <c r="E553" s="10" t="s">
        <v>97</v>
      </c>
      <c r="F553" s="11">
        <f>'прил 7 '!G474</f>
        <v>25151.5</v>
      </c>
      <c r="G553" s="11">
        <f>'прил 7 '!H474</f>
        <v>0</v>
      </c>
    </row>
    <row r="554" spans="1:7" ht="46.5">
      <c r="A554" s="20" t="s">
        <v>521</v>
      </c>
      <c r="B554" s="10" t="s">
        <v>74</v>
      </c>
      <c r="C554" s="10" t="s">
        <v>52</v>
      </c>
      <c r="D554" s="10" t="s">
        <v>205</v>
      </c>
      <c r="E554" s="10"/>
      <c r="F554" s="11">
        <f>F560+F580+F565+F555</f>
        <v>844</v>
      </c>
      <c r="G554" s="11">
        <f>G560+G580+G565+G555</f>
        <v>1305</v>
      </c>
    </row>
    <row r="555" spans="1:7" ht="45">
      <c r="A555" s="13" t="s">
        <v>296</v>
      </c>
      <c r="B555" s="10" t="s">
        <v>74</v>
      </c>
      <c r="C555" s="10" t="s">
        <v>52</v>
      </c>
      <c r="D555" s="10" t="s">
        <v>206</v>
      </c>
      <c r="E555" s="10"/>
      <c r="F555" s="11">
        <f>F556</f>
        <v>200</v>
      </c>
      <c r="G555" s="11">
        <f>G556</f>
        <v>500</v>
      </c>
    </row>
    <row r="556" spans="1:7" ht="60">
      <c r="A556" s="13" t="s">
        <v>522</v>
      </c>
      <c r="B556" s="10" t="s">
        <v>74</v>
      </c>
      <c r="C556" s="10" t="s">
        <v>52</v>
      </c>
      <c r="D556" s="10" t="s">
        <v>207</v>
      </c>
      <c r="E556" s="10"/>
      <c r="F556" s="11">
        <f aca="true" t="shared" si="54" ref="F556:G558">F557</f>
        <v>200</v>
      </c>
      <c r="G556" s="11">
        <f t="shared" si="54"/>
        <v>500</v>
      </c>
    </row>
    <row r="557" spans="1:7" ht="60">
      <c r="A557" s="13" t="s">
        <v>297</v>
      </c>
      <c r="B557" s="10" t="s">
        <v>74</v>
      </c>
      <c r="C557" s="10" t="s">
        <v>52</v>
      </c>
      <c r="D557" s="10" t="s">
        <v>208</v>
      </c>
      <c r="E557" s="10"/>
      <c r="F557" s="11">
        <f t="shared" si="54"/>
        <v>200</v>
      </c>
      <c r="G557" s="11">
        <f t="shared" si="54"/>
        <v>500</v>
      </c>
    </row>
    <row r="558" spans="1:7" ht="30">
      <c r="A558" s="12" t="s">
        <v>21</v>
      </c>
      <c r="B558" s="10" t="s">
        <v>74</v>
      </c>
      <c r="C558" s="10" t="s">
        <v>52</v>
      </c>
      <c r="D558" s="10" t="s">
        <v>208</v>
      </c>
      <c r="E558" s="10" t="s">
        <v>20</v>
      </c>
      <c r="F558" s="11">
        <f t="shared" si="54"/>
        <v>200</v>
      </c>
      <c r="G558" s="11">
        <f t="shared" si="54"/>
        <v>500</v>
      </c>
    </row>
    <row r="559" spans="1:7" ht="15">
      <c r="A559" s="12" t="s">
        <v>92</v>
      </c>
      <c r="B559" s="10" t="s">
        <v>74</v>
      </c>
      <c r="C559" s="10" t="s">
        <v>52</v>
      </c>
      <c r="D559" s="10" t="s">
        <v>208</v>
      </c>
      <c r="E559" s="10" t="s">
        <v>77</v>
      </c>
      <c r="F559" s="11">
        <f>'прил 7 '!G661</f>
        <v>200</v>
      </c>
      <c r="G559" s="11">
        <f>'прил 7 '!H661</f>
        <v>500</v>
      </c>
    </row>
    <row r="560" spans="1:7" ht="45">
      <c r="A560" s="13" t="s">
        <v>305</v>
      </c>
      <c r="B560" s="10" t="s">
        <v>74</v>
      </c>
      <c r="C560" s="10" t="s">
        <v>52</v>
      </c>
      <c r="D560" s="10" t="s">
        <v>210</v>
      </c>
      <c r="E560" s="10"/>
      <c r="F560" s="11">
        <f aca="true" t="shared" si="55" ref="F560:G563">F561</f>
        <v>50</v>
      </c>
      <c r="G560" s="11">
        <f t="shared" si="55"/>
        <v>50</v>
      </c>
    </row>
    <row r="561" spans="1:7" ht="60">
      <c r="A561" s="13" t="s">
        <v>367</v>
      </c>
      <c r="B561" s="10" t="s">
        <v>74</v>
      </c>
      <c r="C561" s="10" t="s">
        <v>52</v>
      </c>
      <c r="D561" s="10" t="s">
        <v>211</v>
      </c>
      <c r="E561" s="10"/>
      <c r="F561" s="11">
        <f t="shared" si="55"/>
        <v>50</v>
      </c>
      <c r="G561" s="11">
        <f t="shared" si="55"/>
        <v>50</v>
      </c>
    </row>
    <row r="562" spans="1:7" ht="30">
      <c r="A562" s="13" t="s">
        <v>309</v>
      </c>
      <c r="B562" s="10" t="s">
        <v>74</v>
      </c>
      <c r="C562" s="10" t="s">
        <v>52</v>
      </c>
      <c r="D562" s="10" t="s">
        <v>308</v>
      </c>
      <c r="E562" s="10"/>
      <c r="F562" s="11">
        <f t="shared" si="55"/>
        <v>50</v>
      </c>
      <c r="G562" s="11">
        <f t="shared" si="55"/>
        <v>50</v>
      </c>
    </row>
    <row r="563" spans="1:7" ht="30">
      <c r="A563" s="12" t="s">
        <v>21</v>
      </c>
      <c r="B563" s="10" t="s">
        <v>74</v>
      </c>
      <c r="C563" s="10" t="s">
        <v>52</v>
      </c>
      <c r="D563" s="10" t="s">
        <v>308</v>
      </c>
      <c r="E563" s="10" t="s">
        <v>20</v>
      </c>
      <c r="F563" s="11">
        <f t="shared" si="55"/>
        <v>50</v>
      </c>
      <c r="G563" s="11">
        <f t="shared" si="55"/>
        <v>50</v>
      </c>
    </row>
    <row r="564" spans="1:7" ht="15">
      <c r="A564" s="12" t="s">
        <v>92</v>
      </c>
      <c r="B564" s="10" t="s">
        <v>74</v>
      </c>
      <c r="C564" s="10" t="s">
        <v>52</v>
      </c>
      <c r="D564" s="10" t="s">
        <v>308</v>
      </c>
      <c r="E564" s="10" t="s">
        <v>77</v>
      </c>
      <c r="F564" s="11">
        <f>'прил 7 '!G666</f>
        <v>50</v>
      </c>
      <c r="G564" s="11">
        <f>'прил 7 '!H666</f>
        <v>50</v>
      </c>
    </row>
    <row r="565" spans="1:7" ht="30">
      <c r="A565" s="13" t="s">
        <v>318</v>
      </c>
      <c r="B565" s="10" t="s">
        <v>74</v>
      </c>
      <c r="C565" s="10" t="s">
        <v>52</v>
      </c>
      <c r="D565" s="10" t="s">
        <v>141</v>
      </c>
      <c r="E565" s="10"/>
      <c r="F565" s="11">
        <f>F566+F576</f>
        <v>527</v>
      </c>
      <c r="G565" s="11">
        <f>G566+G576</f>
        <v>605</v>
      </c>
    </row>
    <row r="566" spans="1:7" ht="30">
      <c r="A566" s="13" t="s">
        <v>371</v>
      </c>
      <c r="B566" s="10" t="s">
        <v>74</v>
      </c>
      <c r="C566" s="10" t="s">
        <v>52</v>
      </c>
      <c r="D566" s="10" t="s">
        <v>142</v>
      </c>
      <c r="E566" s="10"/>
      <c r="F566" s="11">
        <f>F567+F570+F573</f>
        <v>391</v>
      </c>
      <c r="G566" s="11">
        <f>G567+G570+G573</f>
        <v>445</v>
      </c>
    </row>
    <row r="567" spans="1:7" ht="30">
      <c r="A567" s="9" t="s">
        <v>320</v>
      </c>
      <c r="B567" s="10" t="s">
        <v>74</v>
      </c>
      <c r="C567" s="10" t="s">
        <v>52</v>
      </c>
      <c r="D567" s="10" t="s">
        <v>319</v>
      </c>
      <c r="E567" s="10"/>
      <c r="F567" s="11">
        <f>F568</f>
        <v>294</v>
      </c>
      <c r="G567" s="11">
        <f>G568</f>
        <v>330</v>
      </c>
    </row>
    <row r="568" spans="1:7" ht="30">
      <c r="A568" s="12" t="s">
        <v>21</v>
      </c>
      <c r="B568" s="10" t="s">
        <v>74</v>
      </c>
      <c r="C568" s="10" t="s">
        <v>52</v>
      </c>
      <c r="D568" s="10" t="s">
        <v>319</v>
      </c>
      <c r="E568" s="10" t="s">
        <v>20</v>
      </c>
      <c r="F568" s="11">
        <f>F569</f>
        <v>294</v>
      </c>
      <c r="G568" s="11">
        <f>G569</f>
        <v>330</v>
      </c>
    </row>
    <row r="569" spans="1:7" ht="15">
      <c r="A569" s="12" t="s">
        <v>92</v>
      </c>
      <c r="B569" s="10" t="s">
        <v>74</v>
      </c>
      <c r="C569" s="10" t="s">
        <v>52</v>
      </c>
      <c r="D569" s="10" t="s">
        <v>319</v>
      </c>
      <c r="E569" s="10" t="s">
        <v>77</v>
      </c>
      <c r="F569" s="11">
        <f>'прил 7 '!G671</f>
        <v>294</v>
      </c>
      <c r="G569" s="11">
        <f>'прил 7 '!H671</f>
        <v>330</v>
      </c>
    </row>
    <row r="570" spans="1:7" ht="30">
      <c r="A570" s="9" t="s">
        <v>322</v>
      </c>
      <c r="B570" s="10" t="s">
        <v>74</v>
      </c>
      <c r="C570" s="10" t="s">
        <v>52</v>
      </c>
      <c r="D570" s="10" t="s">
        <v>321</v>
      </c>
      <c r="E570" s="10"/>
      <c r="F570" s="11">
        <f>F571</f>
        <v>65</v>
      </c>
      <c r="G570" s="11">
        <f>G571</f>
        <v>65</v>
      </c>
    </row>
    <row r="571" spans="1:7" ht="30">
      <c r="A571" s="12" t="s">
        <v>21</v>
      </c>
      <c r="B571" s="10" t="s">
        <v>74</v>
      </c>
      <c r="C571" s="10" t="s">
        <v>52</v>
      </c>
      <c r="D571" s="10" t="s">
        <v>321</v>
      </c>
      <c r="E571" s="10" t="s">
        <v>20</v>
      </c>
      <c r="F571" s="11">
        <f>F572</f>
        <v>65</v>
      </c>
      <c r="G571" s="11">
        <f>G572</f>
        <v>65</v>
      </c>
    </row>
    <row r="572" spans="1:7" ht="15">
      <c r="A572" s="12" t="s">
        <v>92</v>
      </c>
      <c r="B572" s="10" t="s">
        <v>74</v>
      </c>
      <c r="C572" s="10" t="s">
        <v>52</v>
      </c>
      <c r="D572" s="10" t="s">
        <v>321</v>
      </c>
      <c r="E572" s="10" t="s">
        <v>77</v>
      </c>
      <c r="F572" s="11">
        <f>'прил 7 '!G674</f>
        <v>65</v>
      </c>
      <c r="G572" s="11">
        <f>'прил 7 '!H674</f>
        <v>65</v>
      </c>
    </row>
    <row r="573" spans="1:7" ht="30">
      <c r="A573" s="9" t="s">
        <v>324</v>
      </c>
      <c r="B573" s="10" t="s">
        <v>74</v>
      </c>
      <c r="C573" s="10" t="s">
        <v>52</v>
      </c>
      <c r="D573" s="10" t="s">
        <v>323</v>
      </c>
      <c r="E573" s="10"/>
      <c r="F573" s="11">
        <f>F574</f>
        <v>32</v>
      </c>
      <c r="G573" s="11">
        <f>G574</f>
        <v>50</v>
      </c>
    </row>
    <row r="574" spans="1:7" ht="30">
      <c r="A574" s="12" t="s">
        <v>21</v>
      </c>
      <c r="B574" s="10" t="s">
        <v>74</v>
      </c>
      <c r="C574" s="10" t="s">
        <v>52</v>
      </c>
      <c r="D574" s="10" t="s">
        <v>323</v>
      </c>
      <c r="E574" s="10" t="s">
        <v>20</v>
      </c>
      <c r="F574" s="11">
        <f>F575</f>
        <v>32</v>
      </c>
      <c r="G574" s="11">
        <f>G575</f>
        <v>50</v>
      </c>
    </row>
    <row r="575" spans="1:7" ht="15">
      <c r="A575" s="12" t="s">
        <v>92</v>
      </c>
      <c r="B575" s="10" t="s">
        <v>74</v>
      </c>
      <c r="C575" s="10" t="s">
        <v>52</v>
      </c>
      <c r="D575" s="10" t="s">
        <v>323</v>
      </c>
      <c r="E575" s="10" t="s">
        <v>77</v>
      </c>
      <c r="F575" s="11">
        <f>'прил 7 '!G677</f>
        <v>32</v>
      </c>
      <c r="G575" s="11">
        <f>'прил 7 '!H677</f>
        <v>50</v>
      </c>
    </row>
    <row r="576" spans="1:7" ht="30">
      <c r="A576" s="13" t="s">
        <v>372</v>
      </c>
      <c r="B576" s="10" t="s">
        <v>74</v>
      </c>
      <c r="C576" s="10" t="s">
        <v>52</v>
      </c>
      <c r="D576" s="10" t="s">
        <v>241</v>
      </c>
      <c r="E576" s="10"/>
      <c r="F576" s="11">
        <f aca="true" t="shared" si="56" ref="F576:G578">F577</f>
        <v>136</v>
      </c>
      <c r="G576" s="11">
        <f t="shared" si="56"/>
        <v>160</v>
      </c>
    </row>
    <row r="577" spans="1:7" ht="30">
      <c r="A577" s="9" t="s">
        <v>326</v>
      </c>
      <c r="B577" s="10" t="s">
        <v>74</v>
      </c>
      <c r="C577" s="10" t="s">
        <v>52</v>
      </c>
      <c r="D577" s="10" t="s">
        <v>325</v>
      </c>
      <c r="E577" s="10"/>
      <c r="F577" s="11">
        <f t="shared" si="56"/>
        <v>136</v>
      </c>
      <c r="G577" s="11">
        <f t="shared" si="56"/>
        <v>160</v>
      </c>
    </row>
    <row r="578" spans="1:7" ht="30">
      <c r="A578" s="12" t="s">
        <v>21</v>
      </c>
      <c r="B578" s="10" t="s">
        <v>74</v>
      </c>
      <c r="C578" s="10" t="s">
        <v>52</v>
      </c>
      <c r="D578" s="10" t="s">
        <v>325</v>
      </c>
      <c r="E578" s="10" t="s">
        <v>20</v>
      </c>
      <c r="F578" s="11">
        <f t="shared" si="56"/>
        <v>136</v>
      </c>
      <c r="G578" s="11">
        <f t="shared" si="56"/>
        <v>160</v>
      </c>
    </row>
    <row r="579" spans="1:7" ht="15">
      <c r="A579" s="12" t="s">
        <v>92</v>
      </c>
      <c r="B579" s="10" t="s">
        <v>74</v>
      </c>
      <c r="C579" s="10" t="s">
        <v>52</v>
      </c>
      <c r="D579" s="10" t="s">
        <v>325</v>
      </c>
      <c r="E579" s="10" t="s">
        <v>77</v>
      </c>
      <c r="F579" s="11">
        <f>'прил 7 '!G681</f>
        <v>136</v>
      </c>
      <c r="G579" s="11">
        <f>'прил 7 '!H681</f>
        <v>160</v>
      </c>
    </row>
    <row r="580" spans="1:7" ht="30">
      <c r="A580" s="13" t="s">
        <v>328</v>
      </c>
      <c r="B580" s="10" t="s">
        <v>74</v>
      </c>
      <c r="C580" s="10" t="s">
        <v>52</v>
      </c>
      <c r="D580" s="10" t="s">
        <v>327</v>
      </c>
      <c r="E580" s="10"/>
      <c r="F580" s="11">
        <f aca="true" t="shared" si="57" ref="F580:G583">F581</f>
        <v>67</v>
      </c>
      <c r="G580" s="11">
        <f t="shared" si="57"/>
        <v>150</v>
      </c>
    </row>
    <row r="581" spans="1:7" ht="45">
      <c r="A581" s="13" t="s">
        <v>532</v>
      </c>
      <c r="B581" s="10" t="s">
        <v>74</v>
      </c>
      <c r="C581" s="10" t="s">
        <v>52</v>
      </c>
      <c r="D581" s="10" t="s">
        <v>329</v>
      </c>
      <c r="E581" s="10"/>
      <c r="F581" s="11">
        <f t="shared" si="57"/>
        <v>67</v>
      </c>
      <c r="G581" s="11">
        <f t="shared" si="57"/>
        <v>150</v>
      </c>
    </row>
    <row r="582" spans="1:7" ht="45">
      <c r="A582" s="9" t="s">
        <v>331</v>
      </c>
      <c r="B582" s="10" t="s">
        <v>74</v>
      </c>
      <c r="C582" s="10" t="s">
        <v>52</v>
      </c>
      <c r="D582" s="10" t="s">
        <v>330</v>
      </c>
      <c r="E582" s="10"/>
      <c r="F582" s="11">
        <f t="shared" si="57"/>
        <v>67</v>
      </c>
      <c r="G582" s="11">
        <f t="shared" si="57"/>
        <v>150</v>
      </c>
    </row>
    <row r="583" spans="1:7" ht="30">
      <c r="A583" s="12" t="s">
        <v>21</v>
      </c>
      <c r="B583" s="10" t="s">
        <v>74</v>
      </c>
      <c r="C583" s="10" t="s">
        <v>52</v>
      </c>
      <c r="D583" s="10" t="s">
        <v>330</v>
      </c>
      <c r="E583" s="10" t="s">
        <v>20</v>
      </c>
      <c r="F583" s="11">
        <f t="shared" si="57"/>
        <v>67</v>
      </c>
      <c r="G583" s="11">
        <f t="shared" si="57"/>
        <v>150</v>
      </c>
    </row>
    <row r="584" spans="1:7" ht="15">
      <c r="A584" s="12" t="s">
        <v>92</v>
      </c>
      <c r="B584" s="10" t="s">
        <v>74</v>
      </c>
      <c r="C584" s="10" t="s">
        <v>52</v>
      </c>
      <c r="D584" s="10" t="s">
        <v>330</v>
      </c>
      <c r="E584" s="10" t="s">
        <v>77</v>
      </c>
      <c r="F584" s="11">
        <f>'прил 7 '!G686</f>
        <v>67</v>
      </c>
      <c r="G584" s="11">
        <f>'прил 7 '!H686</f>
        <v>150</v>
      </c>
    </row>
    <row r="585" spans="1:7" ht="46.5">
      <c r="A585" s="63" t="s">
        <v>636</v>
      </c>
      <c r="B585" s="10" t="s">
        <v>74</v>
      </c>
      <c r="C585" s="10" t="s">
        <v>52</v>
      </c>
      <c r="D585" s="10" t="s">
        <v>224</v>
      </c>
      <c r="E585" s="10"/>
      <c r="F585" s="11">
        <f aca="true" t="shared" si="58" ref="F585:G589">F586</f>
        <v>200</v>
      </c>
      <c r="G585" s="11">
        <f t="shared" si="58"/>
        <v>200</v>
      </c>
    </row>
    <row r="586" spans="1:7" ht="15">
      <c r="A586" s="13" t="s">
        <v>132</v>
      </c>
      <c r="B586" s="10" t="s">
        <v>74</v>
      </c>
      <c r="C586" s="10" t="s">
        <v>52</v>
      </c>
      <c r="D586" s="19" t="s">
        <v>225</v>
      </c>
      <c r="E586" s="10"/>
      <c r="F586" s="11">
        <f t="shared" si="58"/>
        <v>200</v>
      </c>
      <c r="G586" s="11">
        <f t="shared" si="58"/>
        <v>200</v>
      </c>
    </row>
    <row r="587" spans="1:7" ht="45">
      <c r="A587" s="15" t="s">
        <v>638</v>
      </c>
      <c r="B587" s="10" t="s">
        <v>74</v>
      </c>
      <c r="C587" s="10" t="s">
        <v>52</v>
      </c>
      <c r="D587" s="10" t="s">
        <v>637</v>
      </c>
      <c r="E587" s="10"/>
      <c r="F587" s="11">
        <f t="shared" si="58"/>
        <v>200</v>
      </c>
      <c r="G587" s="11">
        <f t="shared" si="58"/>
        <v>200</v>
      </c>
    </row>
    <row r="588" spans="1:7" ht="45">
      <c r="A588" s="12" t="s">
        <v>639</v>
      </c>
      <c r="B588" s="10" t="s">
        <v>74</v>
      </c>
      <c r="C588" s="10" t="s">
        <v>52</v>
      </c>
      <c r="D588" s="10" t="s">
        <v>640</v>
      </c>
      <c r="E588" s="10"/>
      <c r="F588" s="11">
        <f t="shared" si="58"/>
        <v>200</v>
      </c>
      <c r="G588" s="11">
        <f t="shared" si="58"/>
        <v>200</v>
      </c>
    </row>
    <row r="589" spans="1:7" ht="30">
      <c r="A589" s="12" t="s">
        <v>21</v>
      </c>
      <c r="B589" s="10" t="s">
        <v>74</v>
      </c>
      <c r="C589" s="10" t="s">
        <v>52</v>
      </c>
      <c r="D589" s="10" t="s">
        <v>640</v>
      </c>
      <c r="E589" s="10" t="s">
        <v>20</v>
      </c>
      <c r="F589" s="11">
        <f t="shared" si="58"/>
        <v>200</v>
      </c>
      <c r="G589" s="11">
        <f t="shared" si="58"/>
        <v>200</v>
      </c>
    </row>
    <row r="590" spans="1:7" ht="15">
      <c r="A590" s="12" t="s">
        <v>92</v>
      </c>
      <c r="B590" s="10" t="s">
        <v>74</v>
      </c>
      <c r="C590" s="10" t="s">
        <v>52</v>
      </c>
      <c r="D590" s="10" t="s">
        <v>640</v>
      </c>
      <c r="E590" s="10" t="s">
        <v>77</v>
      </c>
      <c r="F590" s="11">
        <f>'прил 7 '!G692</f>
        <v>200</v>
      </c>
      <c r="G590" s="11">
        <f>'прил 7 '!H692</f>
        <v>200</v>
      </c>
    </row>
    <row r="591" spans="1:7" ht="75">
      <c r="A591" s="9" t="s">
        <v>270</v>
      </c>
      <c r="B591" s="10" t="s">
        <v>74</v>
      </c>
      <c r="C591" s="10" t="s">
        <v>52</v>
      </c>
      <c r="D591" s="10" t="s">
        <v>261</v>
      </c>
      <c r="E591" s="10"/>
      <c r="F591" s="28">
        <f aca="true" t="shared" si="59" ref="F591:G594">F592</f>
        <v>907</v>
      </c>
      <c r="G591" s="28">
        <f t="shared" si="59"/>
        <v>952</v>
      </c>
    </row>
    <row r="592" spans="1:7" ht="45">
      <c r="A592" s="12" t="s">
        <v>661</v>
      </c>
      <c r="B592" s="10" t="s">
        <v>74</v>
      </c>
      <c r="C592" s="10" t="s">
        <v>52</v>
      </c>
      <c r="D592" s="10" t="s">
        <v>282</v>
      </c>
      <c r="E592" s="10"/>
      <c r="F592" s="28">
        <f t="shared" si="59"/>
        <v>907</v>
      </c>
      <c r="G592" s="28">
        <f t="shared" si="59"/>
        <v>952</v>
      </c>
    </row>
    <row r="593" spans="1:7" ht="60">
      <c r="A593" s="40" t="s">
        <v>355</v>
      </c>
      <c r="B593" s="10" t="s">
        <v>74</v>
      </c>
      <c r="C593" s="10" t="s">
        <v>52</v>
      </c>
      <c r="D593" s="10" t="s">
        <v>281</v>
      </c>
      <c r="E593" s="10"/>
      <c r="F593" s="28">
        <f t="shared" si="59"/>
        <v>907</v>
      </c>
      <c r="G593" s="28">
        <f t="shared" si="59"/>
        <v>952</v>
      </c>
    </row>
    <row r="594" spans="1:7" ht="30">
      <c r="A594" s="12" t="s">
        <v>21</v>
      </c>
      <c r="B594" s="10" t="s">
        <v>74</v>
      </c>
      <c r="C594" s="10" t="s">
        <v>52</v>
      </c>
      <c r="D594" s="10" t="s">
        <v>281</v>
      </c>
      <c r="E594" s="10" t="s">
        <v>20</v>
      </c>
      <c r="F594" s="28">
        <f t="shared" si="59"/>
        <v>907</v>
      </c>
      <c r="G594" s="28">
        <f t="shared" si="59"/>
        <v>952</v>
      </c>
    </row>
    <row r="595" spans="1:7" ht="15">
      <c r="A595" s="12" t="s">
        <v>92</v>
      </c>
      <c r="B595" s="10" t="s">
        <v>74</v>
      </c>
      <c r="C595" s="10" t="s">
        <v>52</v>
      </c>
      <c r="D595" s="10" t="s">
        <v>281</v>
      </c>
      <c r="E595" s="10" t="s">
        <v>77</v>
      </c>
      <c r="F595" s="11">
        <f>'прил 7 '!G697</f>
        <v>907</v>
      </c>
      <c r="G595" s="11">
        <f>'прил 7 '!H697</f>
        <v>952</v>
      </c>
    </row>
    <row r="596" spans="1:7" ht="15">
      <c r="A596" s="12" t="s">
        <v>242</v>
      </c>
      <c r="B596" s="10" t="s">
        <v>74</v>
      </c>
      <c r="C596" s="10" t="s">
        <v>54</v>
      </c>
      <c r="D596" s="10"/>
      <c r="E596" s="10"/>
      <c r="F596" s="11">
        <f>F597+F606</f>
        <v>124337</v>
      </c>
      <c r="G596" s="11">
        <f>G597+G606</f>
        <v>141505</v>
      </c>
    </row>
    <row r="597" spans="1:7" ht="46.5">
      <c r="A597" s="63" t="s">
        <v>434</v>
      </c>
      <c r="B597" s="10" t="s">
        <v>74</v>
      </c>
      <c r="C597" s="10" t="s">
        <v>54</v>
      </c>
      <c r="D597" s="10" t="s">
        <v>143</v>
      </c>
      <c r="E597" s="10"/>
      <c r="F597" s="11">
        <f>F598</f>
        <v>124168</v>
      </c>
      <c r="G597" s="11">
        <f>G598</f>
        <v>141135</v>
      </c>
    </row>
    <row r="598" spans="1:7" ht="30">
      <c r="A598" s="13" t="s">
        <v>437</v>
      </c>
      <c r="B598" s="10" t="s">
        <v>74</v>
      </c>
      <c r="C598" s="10" t="s">
        <v>54</v>
      </c>
      <c r="D598" s="10" t="s">
        <v>159</v>
      </c>
      <c r="E598" s="10"/>
      <c r="F598" s="11">
        <f>F599</f>
        <v>124168</v>
      </c>
      <c r="G598" s="11">
        <f>G599</f>
        <v>141135</v>
      </c>
    </row>
    <row r="599" spans="1:7" ht="30">
      <c r="A599" s="36" t="s">
        <v>455</v>
      </c>
      <c r="B599" s="10" t="s">
        <v>74</v>
      </c>
      <c r="C599" s="10" t="s">
        <v>54</v>
      </c>
      <c r="D599" s="10" t="s">
        <v>160</v>
      </c>
      <c r="E599" s="10"/>
      <c r="F599" s="11">
        <f>F600+F603</f>
        <v>124168</v>
      </c>
      <c r="G599" s="11">
        <f>G600+G603</f>
        <v>141135</v>
      </c>
    </row>
    <row r="600" spans="1:7" ht="30">
      <c r="A600" s="9" t="s">
        <v>428</v>
      </c>
      <c r="B600" s="10" t="s">
        <v>74</v>
      </c>
      <c r="C600" s="10" t="s">
        <v>54</v>
      </c>
      <c r="D600" s="37" t="s">
        <v>456</v>
      </c>
      <c r="E600" s="10"/>
      <c r="F600" s="11">
        <f>F601</f>
        <v>124120</v>
      </c>
      <c r="G600" s="11">
        <f>G601</f>
        <v>141087</v>
      </c>
    </row>
    <row r="601" spans="1:7" ht="30">
      <c r="A601" s="12" t="s">
        <v>21</v>
      </c>
      <c r="B601" s="10" t="s">
        <v>74</v>
      </c>
      <c r="C601" s="10" t="s">
        <v>54</v>
      </c>
      <c r="D601" s="37" t="s">
        <v>456</v>
      </c>
      <c r="E601" s="10" t="s">
        <v>20</v>
      </c>
      <c r="F601" s="11">
        <f>F602</f>
        <v>124120</v>
      </c>
      <c r="G601" s="11">
        <f>G602</f>
        <v>141087</v>
      </c>
    </row>
    <row r="602" spans="1:7" ht="15">
      <c r="A602" s="12" t="s">
        <v>92</v>
      </c>
      <c r="B602" s="10" t="s">
        <v>74</v>
      </c>
      <c r="C602" s="10" t="s">
        <v>54</v>
      </c>
      <c r="D602" s="37" t="s">
        <v>456</v>
      </c>
      <c r="E602" s="10" t="s">
        <v>77</v>
      </c>
      <c r="F602" s="11">
        <f>'прил 7 '!G704+'прил 7 '!G784</f>
        <v>124120</v>
      </c>
      <c r="G602" s="11">
        <f>'прил 7 '!H704+'прил 7 '!H784</f>
        <v>141087</v>
      </c>
    </row>
    <row r="603" spans="1:7" ht="45">
      <c r="A603" s="36" t="s">
        <v>452</v>
      </c>
      <c r="B603" s="10" t="s">
        <v>74</v>
      </c>
      <c r="C603" s="10" t="s">
        <v>54</v>
      </c>
      <c r="D603" s="10" t="s">
        <v>457</v>
      </c>
      <c r="E603" s="10"/>
      <c r="F603" s="11">
        <f>F604</f>
        <v>48</v>
      </c>
      <c r="G603" s="11">
        <f>G604</f>
        <v>48</v>
      </c>
    </row>
    <row r="604" spans="1:7" ht="15">
      <c r="A604" s="9" t="s">
        <v>9</v>
      </c>
      <c r="B604" s="10" t="s">
        <v>74</v>
      </c>
      <c r="C604" s="10" t="s">
        <v>54</v>
      </c>
      <c r="D604" s="10" t="s">
        <v>457</v>
      </c>
      <c r="E604" s="10" t="s">
        <v>7</v>
      </c>
      <c r="F604" s="11">
        <f>F605</f>
        <v>48</v>
      </c>
      <c r="G604" s="11">
        <f>G605</f>
        <v>48</v>
      </c>
    </row>
    <row r="605" spans="1:7" ht="15">
      <c r="A605" s="15" t="s">
        <v>156</v>
      </c>
      <c r="B605" s="10" t="s">
        <v>74</v>
      </c>
      <c r="C605" s="10" t="s">
        <v>54</v>
      </c>
      <c r="D605" s="10" t="s">
        <v>457</v>
      </c>
      <c r="E605" s="10" t="s">
        <v>155</v>
      </c>
      <c r="F605" s="11">
        <f>'прил 7 '!G787</f>
        <v>48</v>
      </c>
      <c r="G605" s="11">
        <f>'прил 7 '!H787</f>
        <v>48</v>
      </c>
    </row>
    <row r="606" spans="1:7" ht="46.5">
      <c r="A606" s="20" t="s">
        <v>521</v>
      </c>
      <c r="B606" s="10" t="s">
        <v>74</v>
      </c>
      <c r="C606" s="10" t="s">
        <v>54</v>
      </c>
      <c r="D606" s="1" t="s">
        <v>205</v>
      </c>
      <c r="E606" s="10"/>
      <c r="F606" s="11">
        <f>F607+F612+F620</f>
        <v>169</v>
      </c>
      <c r="G606" s="11">
        <f>G607+G612+G620</f>
        <v>370</v>
      </c>
    </row>
    <row r="607" spans="1:7" ht="45">
      <c r="A607" s="13" t="s">
        <v>296</v>
      </c>
      <c r="B607" s="10" t="s">
        <v>74</v>
      </c>
      <c r="C607" s="10" t="s">
        <v>54</v>
      </c>
      <c r="D607" s="10" t="s">
        <v>206</v>
      </c>
      <c r="E607" s="10"/>
      <c r="F607" s="28">
        <f aca="true" t="shared" si="60" ref="F607:G610">F608</f>
        <v>0</v>
      </c>
      <c r="G607" s="28">
        <f t="shared" si="60"/>
        <v>170</v>
      </c>
    </row>
    <row r="608" spans="1:7" ht="60">
      <c r="A608" s="13" t="s">
        <v>522</v>
      </c>
      <c r="B608" s="10" t="s">
        <v>74</v>
      </c>
      <c r="C608" s="10" t="s">
        <v>54</v>
      </c>
      <c r="D608" s="10" t="s">
        <v>207</v>
      </c>
      <c r="E608" s="10"/>
      <c r="F608" s="28">
        <f t="shared" si="60"/>
        <v>0</v>
      </c>
      <c r="G608" s="28">
        <f t="shared" si="60"/>
        <v>170</v>
      </c>
    </row>
    <row r="609" spans="1:7" ht="60">
      <c r="A609" s="13" t="s">
        <v>297</v>
      </c>
      <c r="B609" s="10" t="s">
        <v>74</v>
      </c>
      <c r="C609" s="10" t="s">
        <v>54</v>
      </c>
      <c r="D609" s="10" t="s">
        <v>208</v>
      </c>
      <c r="E609" s="10"/>
      <c r="F609" s="28">
        <f t="shared" si="60"/>
        <v>0</v>
      </c>
      <c r="G609" s="28">
        <f t="shared" si="60"/>
        <v>170</v>
      </c>
    </row>
    <row r="610" spans="1:7" ht="30">
      <c r="A610" s="12" t="s">
        <v>21</v>
      </c>
      <c r="B610" s="10" t="s">
        <v>74</v>
      </c>
      <c r="C610" s="10" t="s">
        <v>54</v>
      </c>
      <c r="D610" s="10" t="s">
        <v>208</v>
      </c>
      <c r="E610" s="10" t="s">
        <v>20</v>
      </c>
      <c r="F610" s="28">
        <f t="shared" si="60"/>
        <v>0</v>
      </c>
      <c r="G610" s="28">
        <f t="shared" si="60"/>
        <v>170</v>
      </c>
    </row>
    <row r="611" spans="1:7" ht="15">
      <c r="A611" s="12" t="s">
        <v>92</v>
      </c>
      <c r="B611" s="10" t="s">
        <v>74</v>
      </c>
      <c r="C611" s="10" t="s">
        <v>54</v>
      </c>
      <c r="D611" s="10" t="s">
        <v>208</v>
      </c>
      <c r="E611" s="10" t="s">
        <v>77</v>
      </c>
      <c r="F611" s="28">
        <f>'прил 7 '!G710</f>
        <v>0</v>
      </c>
      <c r="G611" s="28">
        <f>'прил 7 '!H710</f>
        <v>170</v>
      </c>
    </row>
    <row r="612" spans="1:7" ht="30">
      <c r="A612" s="13" t="s">
        <v>318</v>
      </c>
      <c r="B612" s="10" t="s">
        <v>74</v>
      </c>
      <c r="C612" s="10" t="s">
        <v>54</v>
      </c>
      <c r="D612" s="10" t="s">
        <v>141</v>
      </c>
      <c r="E612" s="10"/>
      <c r="F612" s="11">
        <f>F613</f>
        <v>155</v>
      </c>
      <c r="G612" s="11">
        <f>G613</f>
        <v>170</v>
      </c>
    </row>
    <row r="613" spans="1:7" ht="30">
      <c r="A613" s="13" t="s">
        <v>371</v>
      </c>
      <c r="B613" s="10" t="s">
        <v>74</v>
      </c>
      <c r="C613" s="10" t="s">
        <v>54</v>
      </c>
      <c r="D613" s="10" t="s">
        <v>142</v>
      </c>
      <c r="E613" s="10"/>
      <c r="F613" s="11">
        <f>F614+F617</f>
        <v>155</v>
      </c>
      <c r="G613" s="11">
        <f>G614+G617</f>
        <v>170</v>
      </c>
    </row>
    <row r="614" spans="1:7" ht="30">
      <c r="A614" s="9" t="s">
        <v>320</v>
      </c>
      <c r="B614" s="10" t="s">
        <v>74</v>
      </c>
      <c r="C614" s="10" t="s">
        <v>54</v>
      </c>
      <c r="D614" s="10" t="s">
        <v>319</v>
      </c>
      <c r="E614" s="10"/>
      <c r="F614" s="11">
        <f>F615</f>
        <v>105</v>
      </c>
      <c r="G614" s="11">
        <f>G615</f>
        <v>120</v>
      </c>
    </row>
    <row r="615" spans="1:7" ht="30">
      <c r="A615" s="12" t="s">
        <v>21</v>
      </c>
      <c r="B615" s="10" t="s">
        <v>74</v>
      </c>
      <c r="C615" s="10" t="s">
        <v>54</v>
      </c>
      <c r="D615" s="10" t="s">
        <v>319</v>
      </c>
      <c r="E615" s="10" t="s">
        <v>20</v>
      </c>
      <c r="F615" s="11">
        <f>F616</f>
        <v>105</v>
      </c>
      <c r="G615" s="11">
        <f>G616</f>
        <v>120</v>
      </c>
    </row>
    <row r="616" spans="1:7" ht="15">
      <c r="A616" s="12" t="s">
        <v>92</v>
      </c>
      <c r="B616" s="10" t="s">
        <v>74</v>
      </c>
      <c r="C616" s="10" t="s">
        <v>54</v>
      </c>
      <c r="D616" s="10" t="s">
        <v>319</v>
      </c>
      <c r="E616" s="10" t="s">
        <v>77</v>
      </c>
      <c r="F616" s="11">
        <f>'прил 7 '!G793+'прил 7 '!G715</f>
        <v>105</v>
      </c>
      <c r="G616" s="11">
        <f>'прил 7 '!H793+'прил 7 '!H715</f>
        <v>120</v>
      </c>
    </row>
    <row r="617" spans="1:7" ht="30">
      <c r="A617" s="9" t="s">
        <v>322</v>
      </c>
      <c r="B617" s="10" t="s">
        <v>74</v>
      </c>
      <c r="C617" s="10" t="s">
        <v>54</v>
      </c>
      <c r="D617" s="10" t="s">
        <v>321</v>
      </c>
      <c r="E617" s="10"/>
      <c r="F617" s="11">
        <f>F618</f>
        <v>50</v>
      </c>
      <c r="G617" s="11">
        <f>G618</f>
        <v>50</v>
      </c>
    </row>
    <row r="618" spans="1:7" ht="30">
      <c r="A618" s="12" t="s">
        <v>21</v>
      </c>
      <c r="B618" s="10" t="s">
        <v>74</v>
      </c>
      <c r="C618" s="10" t="s">
        <v>54</v>
      </c>
      <c r="D618" s="10" t="s">
        <v>321</v>
      </c>
      <c r="E618" s="10" t="s">
        <v>20</v>
      </c>
      <c r="F618" s="11">
        <f>F619</f>
        <v>50</v>
      </c>
      <c r="G618" s="11">
        <f>G619</f>
        <v>50</v>
      </c>
    </row>
    <row r="619" spans="1:7" ht="15">
      <c r="A619" s="12" t="s">
        <v>92</v>
      </c>
      <c r="B619" s="10" t="s">
        <v>74</v>
      </c>
      <c r="C619" s="10" t="s">
        <v>54</v>
      </c>
      <c r="D619" s="10" t="s">
        <v>321</v>
      </c>
      <c r="E619" s="10" t="s">
        <v>77</v>
      </c>
      <c r="F619" s="11">
        <f>'прил 7 '!G796+'прил 7 '!G718</f>
        <v>50</v>
      </c>
      <c r="G619" s="11">
        <f>'прил 7 '!H796+'прил 7 '!H718</f>
        <v>50</v>
      </c>
    </row>
    <row r="620" spans="1:7" ht="30">
      <c r="A620" s="13" t="s">
        <v>328</v>
      </c>
      <c r="B620" s="10" t="s">
        <v>74</v>
      </c>
      <c r="C620" s="10" t="s">
        <v>54</v>
      </c>
      <c r="D620" s="10" t="s">
        <v>327</v>
      </c>
      <c r="E620" s="10"/>
      <c r="F620" s="11">
        <f aca="true" t="shared" si="61" ref="F620:G623">F621</f>
        <v>14</v>
      </c>
      <c r="G620" s="11">
        <f t="shared" si="61"/>
        <v>30</v>
      </c>
    </row>
    <row r="621" spans="1:7" ht="45">
      <c r="A621" s="13" t="s">
        <v>532</v>
      </c>
      <c r="B621" s="10" t="s">
        <v>74</v>
      </c>
      <c r="C621" s="10" t="s">
        <v>54</v>
      </c>
      <c r="D621" s="10" t="s">
        <v>329</v>
      </c>
      <c r="E621" s="10"/>
      <c r="F621" s="11">
        <f t="shared" si="61"/>
        <v>14</v>
      </c>
      <c r="G621" s="11">
        <f t="shared" si="61"/>
        <v>30</v>
      </c>
    </row>
    <row r="622" spans="1:7" ht="45">
      <c r="A622" s="9" t="s">
        <v>331</v>
      </c>
      <c r="B622" s="10" t="s">
        <v>74</v>
      </c>
      <c r="C622" s="10" t="s">
        <v>54</v>
      </c>
      <c r="D622" s="10" t="s">
        <v>330</v>
      </c>
      <c r="E622" s="10"/>
      <c r="F622" s="11">
        <f t="shared" si="61"/>
        <v>14</v>
      </c>
      <c r="G622" s="11">
        <f t="shared" si="61"/>
        <v>30</v>
      </c>
    </row>
    <row r="623" spans="1:7" ht="30">
      <c r="A623" s="12" t="s">
        <v>21</v>
      </c>
      <c r="B623" s="10" t="s">
        <v>74</v>
      </c>
      <c r="C623" s="10" t="s">
        <v>54</v>
      </c>
      <c r="D623" s="10" t="s">
        <v>330</v>
      </c>
      <c r="E623" s="10" t="s">
        <v>20</v>
      </c>
      <c r="F623" s="11">
        <f t="shared" si="61"/>
        <v>14</v>
      </c>
      <c r="G623" s="11">
        <f t="shared" si="61"/>
        <v>30</v>
      </c>
    </row>
    <row r="624" spans="1:7" ht="15">
      <c r="A624" s="12" t="s">
        <v>92</v>
      </c>
      <c r="B624" s="10" t="s">
        <v>74</v>
      </c>
      <c r="C624" s="10" t="s">
        <v>54</v>
      </c>
      <c r="D624" s="10" t="s">
        <v>330</v>
      </c>
      <c r="E624" s="10" t="s">
        <v>77</v>
      </c>
      <c r="F624" s="11">
        <f>'прил 7 '!G801+'прил 7 '!G723</f>
        <v>14</v>
      </c>
      <c r="G624" s="11">
        <f>'прил 7 '!H801+'прил 7 '!H723</f>
        <v>30</v>
      </c>
    </row>
    <row r="625" spans="1:7" ht="15">
      <c r="A625" s="13" t="s">
        <v>243</v>
      </c>
      <c r="B625" s="10" t="s">
        <v>74</v>
      </c>
      <c r="C625" s="10" t="s">
        <v>74</v>
      </c>
      <c r="D625" s="10"/>
      <c r="E625" s="10"/>
      <c r="F625" s="11">
        <f>F626+F655</f>
        <v>7770</v>
      </c>
      <c r="G625" s="11">
        <f>G626+G655</f>
        <v>12272</v>
      </c>
    </row>
    <row r="626" spans="1:7" ht="46.5">
      <c r="A626" s="63" t="s">
        <v>489</v>
      </c>
      <c r="B626" s="10" t="s">
        <v>74</v>
      </c>
      <c r="C626" s="10" t="s">
        <v>74</v>
      </c>
      <c r="D626" s="29" t="s">
        <v>178</v>
      </c>
      <c r="E626" s="28"/>
      <c r="F626" s="11">
        <f>F627+F631+F635+F639+F643+F647+F651</f>
        <v>7700</v>
      </c>
      <c r="G626" s="11">
        <f>G627+G631+G635+G639+G643+G647+G651</f>
        <v>12191</v>
      </c>
    </row>
    <row r="627" spans="1:7" ht="15">
      <c r="A627" s="9" t="s">
        <v>493</v>
      </c>
      <c r="B627" s="37" t="s">
        <v>74</v>
      </c>
      <c r="C627" s="37" t="s">
        <v>74</v>
      </c>
      <c r="D627" s="37" t="s">
        <v>179</v>
      </c>
      <c r="E627" s="37"/>
      <c r="F627" s="28">
        <f aca="true" t="shared" si="62" ref="F627:G629">F628</f>
        <v>210</v>
      </c>
      <c r="G627" s="28">
        <f t="shared" si="62"/>
        <v>555</v>
      </c>
    </row>
    <row r="628" spans="1:7" ht="45">
      <c r="A628" s="9" t="s">
        <v>495</v>
      </c>
      <c r="B628" s="37" t="s">
        <v>74</v>
      </c>
      <c r="C628" s="37" t="s">
        <v>74</v>
      </c>
      <c r="D628" s="29" t="s">
        <v>494</v>
      </c>
      <c r="E628" s="37"/>
      <c r="F628" s="28">
        <f t="shared" si="62"/>
        <v>210</v>
      </c>
      <c r="G628" s="28">
        <f t="shared" si="62"/>
        <v>555</v>
      </c>
    </row>
    <row r="629" spans="1:7" ht="30">
      <c r="A629" s="40" t="s">
        <v>21</v>
      </c>
      <c r="B629" s="37" t="s">
        <v>74</v>
      </c>
      <c r="C629" s="37" t="s">
        <v>74</v>
      </c>
      <c r="D629" s="29" t="s">
        <v>494</v>
      </c>
      <c r="E629" s="37">
        <v>600</v>
      </c>
      <c r="F629" s="28">
        <f t="shared" si="62"/>
        <v>210</v>
      </c>
      <c r="G629" s="28">
        <f t="shared" si="62"/>
        <v>555</v>
      </c>
    </row>
    <row r="630" spans="1:7" ht="15">
      <c r="A630" s="40" t="s">
        <v>92</v>
      </c>
      <c r="B630" s="37" t="s">
        <v>74</v>
      </c>
      <c r="C630" s="37" t="s">
        <v>74</v>
      </c>
      <c r="D630" s="29" t="s">
        <v>494</v>
      </c>
      <c r="E630" s="37">
        <v>611</v>
      </c>
      <c r="F630" s="28">
        <f>'прил 7 '!G807</f>
        <v>210</v>
      </c>
      <c r="G630" s="28">
        <f>'прил 7 '!H807</f>
        <v>555</v>
      </c>
    </row>
    <row r="631" spans="1:7" ht="45">
      <c r="A631" s="9" t="s">
        <v>496</v>
      </c>
      <c r="B631" s="37" t="s">
        <v>74</v>
      </c>
      <c r="C631" s="37" t="s">
        <v>74</v>
      </c>
      <c r="D631" s="29" t="s">
        <v>497</v>
      </c>
      <c r="E631" s="37"/>
      <c r="F631" s="46">
        <f aca="true" t="shared" si="63" ref="F631:G633">F632</f>
        <v>50</v>
      </c>
      <c r="G631" s="46">
        <f t="shared" si="63"/>
        <v>350</v>
      </c>
    </row>
    <row r="632" spans="1:7" ht="75">
      <c r="A632" s="9" t="s">
        <v>499</v>
      </c>
      <c r="B632" s="37" t="s">
        <v>74</v>
      </c>
      <c r="C632" s="37" t="s">
        <v>74</v>
      </c>
      <c r="D632" s="29" t="s">
        <v>502</v>
      </c>
      <c r="E632" s="37"/>
      <c r="F632" s="46">
        <f t="shared" si="63"/>
        <v>50</v>
      </c>
      <c r="G632" s="46">
        <f t="shared" si="63"/>
        <v>350</v>
      </c>
    </row>
    <row r="633" spans="1:7" ht="30">
      <c r="A633" s="40" t="s">
        <v>21</v>
      </c>
      <c r="B633" s="37" t="s">
        <v>74</v>
      </c>
      <c r="C633" s="37" t="s">
        <v>74</v>
      </c>
      <c r="D633" s="29" t="s">
        <v>502</v>
      </c>
      <c r="E633" s="37" t="s">
        <v>20</v>
      </c>
      <c r="F633" s="46">
        <f t="shared" si="63"/>
        <v>50</v>
      </c>
      <c r="G633" s="46">
        <f t="shared" si="63"/>
        <v>350</v>
      </c>
    </row>
    <row r="634" spans="1:7" ht="15">
      <c r="A634" s="40" t="s">
        <v>92</v>
      </c>
      <c r="B634" s="37" t="s">
        <v>74</v>
      </c>
      <c r="C634" s="37" t="s">
        <v>74</v>
      </c>
      <c r="D634" s="29" t="s">
        <v>502</v>
      </c>
      <c r="E634" s="37" t="s">
        <v>498</v>
      </c>
      <c r="F634" s="46">
        <f>'прил 7 '!G811</f>
        <v>50</v>
      </c>
      <c r="G634" s="46">
        <f>'прил 7 '!H811</f>
        <v>350</v>
      </c>
    </row>
    <row r="635" spans="1:7" ht="15">
      <c r="A635" s="9" t="s">
        <v>500</v>
      </c>
      <c r="B635" s="37" t="s">
        <v>74</v>
      </c>
      <c r="C635" s="37" t="s">
        <v>74</v>
      </c>
      <c r="D635" s="29" t="s">
        <v>501</v>
      </c>
      <c r="E635" s="37"/>
      <c r="F635" s="46">
        <f aca="true" t="shared" si="64" ref="F635:G637">F636</f>
        <v>460</v>
      </c>
      <c r="G635" s="46">
        <f t="shared" si="64"/>
        <v>725</v>
      </c>
    </row>
    <row r="636" spans="1:7" ht="45">
      <c r="A636" s="9" t="s">
        <v>504</v>
      </c>
      <c r="B636" s="37" t="s">
        <v>74</v>
      </c>
      <c r="C636" s="37" t="s">
        <v>74</v>
      </c>
      <c r="D636" s="29" t="s">
        <v>503</v>
      </c>
      <c r="E636" s="37"/>
      <c r="F636" s="46">
        <f t="shared" si="64"/>
        <v>460</v>
      </c>
      <c r="G636" s="46">
        <f t="shared" si="64"/>
        <v>725</v>
      </c>
    </row>
    <row r="637" spans="1:7" ht="30">
      <c r="A637" s="40" t="s">
        <v>21</v>
      </c>
      <c r="B637" s="37" t="s">
        <v>74</v>
      </c>
      <c r="C637" s="37" t="s">
        <v>74</v>
      </c>
      <c r="D637" s="29" t="s">
        <v>503</v>
      </c>
      <c r="E637" s="37" t="s">
        <v>20</v>
      </c>
      <c r="F637" s="46">
        <f t="shared" si="64"/>
        <v>460</v>
      </c>
      <c r="G637" s="46">
        <f t="shared" si="64"/>
        <v>725</v>
      </c>
    </row>
    <row r="638" spans="1:7" ht="15">
      <c r="A638" s="40" t="s">
        <v>92</v>
      </c>
      <c r="B638" s="37" t="s">
        <v>74</v>
      </c>
      <c r="C638" s="37" t="s">
        <v>74</v>
      </c>
      <c r="D638" s="29" t="s">
        <v>503</v>
      </c>
      <c r="E638" s="37" t="s">
        <v>498</v>
      </c>
      <c r="F638" s="46">
        <f>'прил 7 '!G815</f>
        <v>460</v>
      </c>
      <c r="G638" s="46">
        <f>'прил 7 '!H815</f>
        <v>725</v>
      </c>
    </row>
    <row r="639" spans="1:7" ht="60">
      <c r="A639" s="9" t="s">
        <v>507</v>
      </c>
      <c r="B639" s="37" t="s">
        <v>74</v>
      </c>
      <c r="C639" s="37" t="s">
        <v>74</v>
      </c>
      <c r="D639" s="29" t="s">
        <v>505</v>
      </c>
      <c r="E639" s="37"/>
      <c r="F639" s="46">
        <f aca="true" t="shared" si="65" ref="F639:G641">F640</f>
        <v>60</v>
      </c>
      <c r="G639" s="46">
        <f t="shared" si="65"/>
        <v>870</v>
      </c>
    </row>
    <row r="640" spans="1:7" ht="45">
      <c r="A640" s="9" t="s">
        <v>508</v>
      </c>
      <c r="B640" s="37" t="s">
        <v>74</v>
      </c>
      <c r="C640" s="37" t="s">
        <v>74</v>
      </c>
      <c r="D640" s="29" t="s">
        <v>506</v>
      </c>
      <c r="E640" s="37"/>
      <c r="F640" s="46">
        <f t="shared" si="65"/>
        <v>60</v>
      </c>
      <c r="G640" s="46">
        <f t="shared" si="65"/>
        <v>870</v>
      </c>
    </row>
    <row r="641" spans="1:7" ht="30">
      <c r="A641" s="40" t="s">
        <v>21</v>
      </c>
      <c r="B641" s="37" t="s">
        <v>74</v>
      </c>
      <c r="C641" s="37" t="s">
        <v>74</v>
      </c>
      <c r="D641" s="29" t="s">
        <v>506</v>
      </c>
      <c r="E641" s="37" t="s">
        <v>20</v>
      </c>
      <c r="F641" s="46">
        <f t="shared" si="65"/>
        <v>60</v>
      </c>
      <c r="G641" s="46">
        <f t="shared" si="65"/>
        <v>870</v>
      </c>
    </row>
    <row r="642" spans="1:7" ht="15">
      <c r="A642" s="40" t="s">
        <v>92</v>
      </c>
      <c r="B642" s="37" t="s">
        <v>74</v>
      </c>
      <c r="C642" s="37" t="s">
        <v>74</v>
      </c>
      <c r="D642" s="29" t="s">
        <v>506</v>
      </c>
      <c r="E642" s="37" t="s">
        <v>498</v>
      </c>
      <c r="F642" s="46">
        <f>'прил 7 '!G819</f>
        <v>60</v>
      </c>
      <c r="G642" s="46">
        <f>'прил 7 '!H819</f>
        <v>870</v>
      </c>
    </row>
    <row r="643" spans="1:7" ht="30">
      <c r="A643" s="9" t="s">
        <v>511</v>
      </c>
      <c r="B643" s="37" t="s">
        <v>74</v>
      </c>
      <c r="C643" s="37" t="s">
        <v>74</v>
      </c>
      <c r="D643" s="29" t="s">
        <v>509</v>
      </c>
      <c r="E643" s="37"/>
      <c r="F643" s="46">
        <f aca="true" t="shared" si="66" ref="F643:G645">F644</f>
        <v>110</v>
      </c>
      <c r="G643" s="46">
        <f t="shared" si="66"/>
        <v>457</v>
      </c>
    </row>
    <row r="644" spans="1:7" ht="75">
      <c r="A644" s="9" t="s">
        <v>512</v>
      </c>
      <c r="B644" s="37" t="s">
        <v>74</v>
      </c>
      <c r="C644" s="37" t="s">
        <v>74</v>
      </c>
      <c r="D644" s="29" t="s">
        <v>510</v>
      </c>
      <c r="E644" s="37"/>
      <c r="F644" s="46">
        <f t="shared" si="66"/>
        <v>110</v>
      </c>
      <c r="G644" s="46">
        <f t="shared" si="66"/>
        <v>457</v>
      </c>
    </row>
    <row r="645" spans="1:7" ht="30">
      <c r="A645" s="40" t="s">
        <v>21</v>
      </c>
      <c r="B645" s="37" t="s">
        <v>74</v>
      </c>
      <c r="C645" s="37" t="s">
        <v>74</v>
      </c>
      <c r="D645" s="29" t="s">
        <v>510</v>
      </c>
      <c r="E645" s="37" t="s">
        <v>20</v>
      </c>
      <c r="F645" s="46">
        <f t="shared" si="66"/>
        <v>110</v>
      </c>
      <c r="G645" s="46">
        <f t="shared" si="66"/>
        <v>457</v>
      </c>
    </row>
    <row r="646" spans="1:7" ht="15">
      <c r="A646" s="40" t="s">
        <v>92</v>
      </c>
      <c r="B646" s="37" t="s">
        <v>74</v>
      </c>
      <c r="C646" s="37" t="s">
        <v>74</v>
      </c>
      <c r="D646" s="29" t="s">
        <v>510</v>
      </c>
      <c r="E646" s="37" t="s">
        <v>498</v>
      </c>
      <c r="F646" s="46">
        <f>'прил 7 '!G823</f>
        <v>110</v>
      </c>
      <c r="G646" s="46">
        <f>'прил 7 '!H823</f>
        <v>457</v>
      </c>
    </row>
    <row r="647" spans="1:7" ht="30">
      <c r="A647" s="9" t="s">
        <v>520</v>
      </c>
      <c r="B647" s="37" t="s">
        <v>74</v>
      </c>
      <c r="C647" s="37" t="s">
        <v>74</v>
      </c>
      <c r="D647" s="29" t="s">
        <v>513</v>
      </c>
      <c r="E647" s="37"/>
      <c r="F647" s="46">
        <f aca="true" t="shared" si="67" ref="F647:G649">F648</f>
        <v>30</v>
      </c>
      <c r="G647" s="46">
        <f t="shared" si="67"/>
        <v>207</v>
      </c>
    </row>
    <row r="648" spans="1:7" ht="45">
      <c r="A648" s="9" t="s">
        <v>515</v>
      </c>
      <c r="B648" s="37" t="s">
        <v>74</v>
      </c>
      <c r="C648" s="37" t="s">
        <v>74</v>
      </c>
      <c r="D648" s="29" t="s">
        <v>514</v>
      </c>
      <c r="E648" s="37"/>
      <c r="F648" s="46">
        <f t="shared" si="67"/>
        <v>30</v>
      </c>
      <c r="G648" s="46">
        <f t="shared" si="67"/>
        <v>207</v>
      </c>
    </row>
    <row r="649" spans="1:7" ht="30">
      <c r="A649" s="40" t="s">
        <v>21</v>
      </c>
      <c r="B649" s="37" t="s">
        <v>74</v>
      </c>
      <c r="C649" s="37" t="s">
        <v>74</v>
      </c>
      <c r="D649" s="29" t="s">
        <v>514</v>
      </c>
      <c r="E649" s="37" t="s">
        <v>20</v>
      </c>
      <c r="F649" s="46">
        <f t="shared" si="67"/>
        <v>30</v>
      </c>
      <c r="G649" s="46">
        <f t="shared" si="67"/>
        <v>207</v>
      </c>
    </row>
    <row r="650" spans="1:7" ht="15">
      <c r="A650" s="40" t="s">
        <v>92</v>
      </c>
      <c r="B650" s="37" t="s">
        <v>74</v>
      </c>
      <c r="C650" s="37" t="s">
        <v>74</v>
      </c>
      <c r="D650" s="29" t="s">
        <v>514</v>
      </c>
      <c r="E650" s="37" t="s">
        <v>498</v>
      </c>
      <c r="F650" s="46">
        <f>'прил 7 '!G827</f>
        <v>30</v>
      </c>
      <c r="G650" s="46">
        <f>'прил 7 '!H827</f>
        <v>207</v>
      </c>
    </row>
    <row r="651" spans="1:7" ht="30">
      <c r="A651" s="36" t="s">
        <v>490</v>
      </c>
      <c r="B651" s="37" t="s">
        <v>74</v>
      </c>
      <c r="C651" s="37" t="s">
        <v>74</v>
      </c>
      <c r="D651" s="37" t="s">
        <v>491</v>
      </c>
      <c r="E651" s="37"/>
      <c r="F651" s="11">
        <f aca="true" t="shared" si="68" ref="F651:G653">F652</f>
        <v>6780</v>
      </c>
      <c r="G651" s="11">
        <f t="shared" si="68"/>
        <v>9027</v>
      </c>
    </row>
    <row r="652" spans="1:7" ht="30">
      <c r="A652" s="9" t="s">
        <v>428</v>
      </c>
      <c r="B652" s="37" t="s">
        <v>74</v>
      </c>
      <c r="C652" s="37" t="s">
        <v>74</v>
      </c>
      <c r="D652" s="37" t="s">
        <v>492</v>
      </c>
      <c r="E652" s="37"/>
      <c r="F652" s="11">
        <f t="shared" si="68"/>
        <v>6780</v>
      </c>
      <c r="G652" s="11">
        <f t="shared" si="68"/>
        <v>9027</v>
      </c>
    </row>
    <row r="653" spans="1:7" ht="30">
      <c r="A653" s="40" t="s">
        <v>21</v>
      </c>
      <c r="B653" s="37" t="s">
        <v>74</v>
      </c>
      <c r="C653" s="37" t="s">
        <v>74</v>
      </c>
      <c r="D653" s="37" t="s">
        <v>492</v>
      </c>
      <c r="E653" s="37" t="s">
        <v>20</v>
      </c>
      <c r="F653" s="11">
        <f t="shared" si="68"/>
        <v>6780</v>
      </c>
      <c r="G653" s="11">
        <f t="shared" si="68"/>
        <v>9027</v>
      </c>
    </row>
    <row r="654" spans="1:7" ht="15">
      <c r="A654" s="40" t="s">
        <v>92</v>
      </c>
      <c r="B654" s="37" t="s">
        <v>74</v>
      </c>
      <c r="C654" s="37" t="s">
        <v>74</v>
      </c>
      <c r="D654" s="37" t="s">
        <v>492</v>
      </c>
      <c r="E654" s="37" t="s">
        <v>77</v>
      </c>
      <c r="F654" s="11">
        <f>'прил 7 '!G831</f>
        <v>6780</v>
      </c>
      <c r="G654" s="11">
        <f>'прил 7 '!H831</f>
        <v>9027</v>
      </c>
    </row>
    <row r="655" spans="1:7" ht="46.5">
      <c r="A655" s="20" t="s">
        <v>521</v>
      </c>
      <c r="B655" s="10" t="s">
        <v>74</v>
      </c>
      <c r="C655" s="10" t="s">
        <v>74</v>
      </c>
      <c r="D655" s="10" t="s">
        <v>205</v>
      </c>
      <c r="E655" s="10"/>
      <c r="F655" s="11">
        <f>F664+F656</f>
        <v>70</v>
      </c>
      <c r="G655" s="11">
        <f>G664+G656</f>
        <v>81</v>
      </c>
    </row>
    <row r="656" spans="1:7" ht="30">
      <c r="A656" s="13" t="s">
        <v>318</v>
      </c>
      <c r="B656" s="10" t="s">
        <v>74</v>
      </c>
      <c r="C656" s="10" t="s">
        <v>74</v>
      </c>
      <c r="D656" s="10" t="s">
        <v>141</v>
      </c>
      <c r="E656" s="10"/>
      <c r="F656" s="11">
        <f>F657</f>
        <v>61</v>
      </c>
      <c r="G656" s="11">
        <f>G657</f>
        <v>61</v>
      </c>
    </row>
    <row r="657" spans="1:7" ht="30">
      <c r="A657" s="13" t="s">
        <v>371</v>
      </c>
      <c r="B657" s="10" t="s">
        <v>74</v>
      </c>
      <c r="C657" s="10" t="s">
        <v>74</v>
      </c>
      <c r="D657" s="10" t="s">
        <v>142</v>
      </c>
      <c r="E657" s="10"/>
      <c r="F657" s="11">
        <f>F658+F661</f>
        <v>61</v>
      </c>
      <c r="G657" s="11">
        <f>G658+G661</f>
        <v>61</v>
      </c>
    </row>
    <row r="658" spans="1:7" ht="30">
      <c r="A658" s="9" t="s">
        <v>320</v>
      </c>
      <c r="B658" s="10" t="s">
        <v>74</v>
      </c>
      <c r="C658" s="10" t="s">
        <v>74</v>
      </c>
      <c r="D658" s="10" t="s">
        <v>319</v>
      </c>
      <c r="E658" s="10"/>
      <c r="F658" s="11">
        <f>F659</f>
        <v>51</v>
      </c>
      <c r="G658" s="11">
        <f>G659</f>
        <v>51</v>
      </c>
    </row>
    <row r="659" spans="1:7" ht="30">
      <c r="A659" s="12" t="s">
        <v>21</v>
      </c>
      <c r="B659" s="10" t="s">
        <v>74</v>
      </c>
      <c r="C659" s="10" t="s">
        <v>74</v>
      </c>
      <c r="D659" s="10" t="s">
        <v>319</v>
      </c>
      <c r="E659" s="10" t="s">
        <v>20</v>
      </c>
      <c r="F659" s="11">
        <f>F660</f>
        <v>51</v>
      </c>
      <c r="G659" s="11">
        <f>G660</f>
        <v>51</v>
      </c>
    </row>
    <row r="660" spans="1:7" ht="15">
      <c r="A660" s="12" t="s">
        <v>92</v>
      </c>
      <c r="B660" s="10" t="s">
        <v>74</v>
      </c>
      <c r="C660" s="10" t="s">
        <v>74</v>
      </c>
      <c r="D660" s="10" t="s">
        <v>319</v>
      </c>
      <c r="E660" s="10" t="s">
        <v>77</v>
      </c>
      <c r="F660" s="11">
        <f>'прил 7 '!G837</f>
        <v>51</v>
      </c>
      <c r="G660" s="11">
        <f>'прил 7 '!H837</f>
        <v>51</v>
      </c>
    </row>
    <row r="661" spans="1:7" ht="30">
      <c r="A661" s="9" t="s">
        <v>322</v>
      </c>
      <c r="B661" s="10" t="s">
        <v>74</v>
      </c>
      <c r="C661" s="10" t="s">
        <v>74</v>
      </c>
      <c r="D661" s="10" t="s">
        <v>321</v>
      </c>
      <c r="E661" s="10"/>
      <c r="F661" s="11">
        <f>F662</f>
        <v>10</v>
      </c>
      <c r="G661" s="11">
        <f>G662</f>
        <v>10</v>
      </c>
    </row>
    <row r="662" spans="1:7" ht="30">
      <c r="A662" s="12" t="s">
        <v>21</v>
      </c>
      <c r="B662" s="10" t="s">
        <v>74</v>
      </c>
      <c r="C662" s="10" t="s">
        <v>74</v>
      </c>
      <c r="D662" s="10" t="s">
        <v>321</v>
      </c>
      <c r="E662" s="10" t="s">
        <v>20</v>
      </c>
      <c r="F662" s="11">
        <f>F663</f>
        <v>10</v>
      </c>
      <c r="G662" s="11">
        <f>G663</f>
        <v>10</v>
      </c>
    </row>
    <row r="663" spans="1:7" ht="15">
      <c r="A663" s="12" t="s">
        <v>92</v>
      </c>
      <c r="B663" s="10" t="s">
        <v>74</v>
      </c>
      <c r="C663" s="10" t="s">
        <v>74</v>
      </c>
      <c r="D663" s="10" t="s">
        <v>321</v>
      </c>
      <c r="E663" s="10" t="s">
        <v>77</v>
      </c>
      <c r="F663" s="11">
        <f>'прил 7 '!G840</f>
        <v>10</v>
      </c>
      <c r="G663" s="11">
        <f>'прил 7 '!H840</f>
        <v>10</v>
      </c>
    </row>
    <row r="664" spans="1:7" ht="30">
      <c r="A664" s="13" t="s">
        <v>328</v>
      </c>
      <c r="B664" s="10" t="s">
        <v>74</v>
      </c>
      <c r="C664" s="10" t="s">
        <v>74</v>
      </c>
      <c r="D664" s="10" t="s">
        <v>327</v>
      </c>
      <c r="E664" s="10"/>
      <c r="F664" s="28">
        <f aca="true" t="shared" si="69" ref="F664:G667">F665</f>
        <v>9</v>
      </c>
      <c r="G664" s="28">
        <f t="shared" si="69"/>
        <v>20</v>
      </c>
    </row>
    <row r="665" spans="1:7" ht="45">
      <c r="A665" s="13" t="s">
        <v>532</v>
      </c>
      <c r="B665" s="10" t="s">
        <v>74</v>
      </c>
      <c r="C665" s="10" t="s">
        <v>74</v>
      </c>
      <c r="D665" s="10" t="s">
        <v>329</v>
      </c>
      <c r="E665" s="10"/>
      <c r="F665" s="28">
        <f t="shared" si="69"/>
        <v>9</v>
      </c>
      <c r="G665" s="28">
        <f t="shared" si="69"/>
        <v>20</v>
      </c>
    </row>
    <row r="666" spans="1:7" ht="45">
      <c r="A666" s="9" t="s">
        <v>331</v>
      </c>
      <c r="B666" s="10" t="s">
        <v>74</v>
      </c>
      <c r="C666" s="10" t="s">
        <v>74</v>
      </c>
      <c r="D666" s="10" t="s">
        <v>330</v>
      </c>
      <c r="E666" s="10"/>
      <c r="F666" s="28">
        <f t="shared" si="69"/>
        <v>9</v>
      </c>
      <c r="G666" s="28">
        <f t="shared" si="69"/>
        <v>20</v>
      </c>
    </row>
    <row r="667" spans="1:7" ht="30">
      <c r="A667" s="12" t="s">
        <v>21</v>
      </c>
      <c r="B667" s="10" t="s">
        <v>74</v>
      </c>
      <c r="C667" s="10" t="s">
        <v>74</v>
      </c>
      <c r="D667" s="10" t="s">
        <v>330</v>
      </c>
      <c r="E667" s="10" t="s">
        <v>20</v>
      </c>
      <c r="F667" s="28">
        <f t="shared" si="69"/>
        <v>9</v>
      </c>
      <c r="G667" s="28">
        <f t="shared" si="69"/>
        <v>20</v>
      </c>
    </row>
    <row r="668" spans="1:7" ht="15">
      <c r="A668" s="12" t="s">
        <v>92</v>
      </c>
      <c r="B668" s="10" t="s">
        <v>74</v>
      </c>
      <c r="C668" s="10" t="s">
        <v>74</v>
      </c>
      <c r="D668" s="10" t="s">
        <v>330</v>
      </c>
      <c r="E668" s="10" t="s">
        <v>77</v>
      </c>
      <c r="F668" s="28">
        <f>'прил 7 '!G845</f>
        <v>9</v>
      </c>
      <c r="G668" s="28">
        <f>'прил 7 '!H845</f>
        <v>20</v>
      </c>
    </row>
    <row r="669" spans="1:7" ht="15">
      <c r="A669" s="13" t="s">
        <v>34</v>
      </c>
      <c r="B669" s="10" t="s">
        <v>74</v>
      </c>
      <c r="C669" s="10" t="s">
        <v>72</v>
      </c>
      <c r="D669" s="10"/>
      <c r="E669" s="10"/>
      <c r="F669" s="11">
        <f>F670+F700+F694</f>
        <v>40049.7</v>
      </c>
      <c r="G669" s="11">
        <f>G670+G700+G694</f>
        <v>40241.7</v>
      </c>
    </row>
    <row r="670" spans="1:7" ht="46.5">
      <c r="A670" s="63" t="s">
        <v>434</v>
      </c>
      <c r="B670" s="10" t="s">
        <v>74</v>
      </c>
      <c r="C670" s="10" t="s">
        <v>72</v>
      </c>
      <c r="D670" s="10" t="s">
        <v>143</v>
      </c>
      <c r="E670" s="10"/>
      <c r="F670" s="11">
        <f>F685+F680+F671</f>
        <v>18962</v>
      </c>
      <c r="G670" s="11">
        <f>G685+G680+G671</f>
        <v>19154</v>
      </c>
    </row>
    <row r="671" spans="1:7" ht="15">
      <c r="A671" s="9" t="s">
        <v>435</v>
      </c>
      <c r="B671" s="37" t="s">
        <v>74</v>
      </c>
      <c r="C671" s="37" t="s">
        <v>72</v>
      </c>
      <c r="D671" s="37" t="s">
        <v>144</v>
      </c>
      <c r="E671" s="37"/>
      <c r="F671" s="39">
        <f>F672+F676</f>
        <v>1442</v>
      </c>
      <c r="G671" s="39">
        <f>G672+G676</f>
        <v>1447</v>
      </c>
    </row>
    <row r="672" spans="1:7" ht="75">
      <c r="A672" s="9" t="s">
        <v>441</v>
      </c>
      <c r="B672" s="37" t="s">
        <v>74</v>
      </c>
      <c r="C672" s="37" t="s">
        <v>72</v>
      </c>
      <c r="D672" s="37" t="s">
        <v>145</v>
      </c>
      <c r="E672" s="37"/>
      <c r="F672" s="39">
        <f aca="true" t="shared" si="70" ref="F672:G674">F673</f>
        <v>832</v>
      </c>
      <c r="G672" s="39">
        <f t="shared" si="70"/>
        <v>832</v>
      </c>
    </row>
    <row r="673" spans="1:7" ht="60">
      <c r="A673" s="41" t="s">
        <v>445</v>
      </c>
      <c r="B673" s="37" t="s">
        <v>74</v>
      </c>
      <c r="C673" s="37" t="s">
        <v>72</v>
      </c>
      <c r="D673" s="37" t="s">
        <v>334</v>
      </c>
      <c r="E673" s="37"/>
      <c r="F673" s="46">
        <f t="shared" si="70"/>
        <v>832</v>
      </c>
      <c r="G673" s="46">
        <f t="shared" si="70"/>
        <v>832</v>
      </c>
    </row>
    <row r="674" spans="1:7" ht="60">
      <c r="A674" s="41" t="s">
        <v>0</v>
      </c>
      <c r="B674" s="37" t="s">
        <v>74</v>
      </c>
      <c r="C674" s="37" t="s">
        <v>72</v>
      </c>
      <c r="D674" s="37" t="s">
        <v>334</v>
      </c>
      <c r="E674" s="43">
        <v>100</v>
      </c>
      <c r="F674" s="46">
        <f t="shared" si="70"/>
        <v>832</v>
      </c>
      <c r="G674" s="46">
        <f t="shared" si="70"/>
        <v>832</v>
      </c>
    </row>
    <row r="675" spans="1:7" ht="15">
      <c r="A675" s="41" t="s">
        <v>22</v>
      </c>
      <c r="B675" s="37" t="s">
        <v>74</v>
      </c>
      <c r="C675" s="37" t="s">
        <v>72</v>
      </c>
      <c r="D675" s="37" t="s">
        <v>334</v>
      </c>
      <c r="E675" s="43">
        <v>110</v>
      </c>
      <c r="F675" s="46">
        <f>'прил 7 '!G481</f>
        <v>832</v>
      </c>
      <c r="G675" s="46">
        <f>'прил 7 '!H481</f>
        <v>832</v>
      </c>
    </row>
    <row r="676" spans="1:7" ht="45">
      <c r="A676" s="40" t="s">
        <v>446</v>
      </c>
      <c r="B676" s="37" t="s">
        <v>74</v>
      </c>
      <c r="C676" s="37" t="s">
        <v>72</v>
      </c>
      <c r="D676" s="37" t="s">
        <v>423</v>
      </c>
      <c r="E676" s="37"/>
      <c r="F676" s="39">
        <f aca="true" t="shared" si="71" ref="F676:G678">F677</f>
        <v>610</v>
      </c>
      <c r="G676" s="39">
        <f t="shared" si="71"/>
        <v>615</v>
      </c>
    </row>
    <row r="677" spans="1:7" ht="30">
      <c r="A677" s="41" t="s">
        <v>158</v>
      </c>
      <c r="B677" s="37" t="s">
        <v>74</v>
      </c>
      <c r="C677" s="37" t="s">
        <v>72</v>
      </c>
      <c r="D677" s="37" t="s">
        <v>422</v>
      </c>
      <c r="E677" s="37"/>
      <c r="F677" s="39">
        <f t="shared" si="71"/>
        <v>610</v>
      </c>
      <c r="G677" s="39">
        <f t="shared" si="71"/>
        <v>615</v>
      </c>
    </row>
    <row r="678" spans="1:7" ht="30">
      <c r="A678" s="40" t="s">
        <v>21</v>
      </c>
      <c r="B678" s="37" t="s">
        <v>74</v>
      </c>
      <c r="C678" s="37" t="s">
        <v>72</v>
      </c>
      <c r="D678" s="37" t="s">
        <v>422</v>
      </c>
      <c r="E678" s="37" t="s">
        <v>20</v>
      </c>
      <c r="F678" s="39">
        <f t="shared" si="71"/>
        <v>610</v>
      </c>
      <c r="G678" s="39">
        <f t="shared" si="71"/>
        <v>615</v>
      </c>
    </row>
    <row r="679" spans="1:7" ht="15">
      <c r="A679" s="40" t="s">
        <v>92</v>
      </c>
      <c r="B679" s="37" t="s">
        <v>74</v>
      </c>
      <c r="C679" s="37" t="s">
        <v>72</v>
      </c>
      <c r="D679" s="37" t="s">
        <v>422</v>
      </c>
      <c r="E679" s="37" t="s">
        <v>77</v>
      </c>
      <c r="F679" s="39">
        <f>'прил 7 '!G730</f>
        <v>610</v>
      </c>
      <c r="G679" s="39">
        <f>'прил 7 '!H730</f>
        <v>615</v>
      </c>
    </row>
    <row r="680" spans="1:7" ht="15">
      <c r="A680" s="13" t="s">
        <v>436</v>
      </c>
      <c r="B680" s="10" t="s">
        <v>74</v>
      </c>
      <c r="C680" s="10" t="s">
        <v>72</v>
      </c>
      <c r="D680" s="10" t="s">
        <v>148</v>
      </c>
      <c r="E680" s="10"/>
      <c r="F680" s="28">
        <f aca="true" t="shared" si="72" ref="F680:G683">F681</f>
        <v>400</v>
      </c>
      <c r="G680" s="28">
        <f t="shared" si="72"/>
        <v>415</v>
      </c>
    </row>
    <row r="681" spans="1:7" ht="105">
      <c r="A681" s="13" t="s">
        <v>157</v>
      </c>
      <c r="B681" s="10" t="s">
        <v>74</v>
      </c>
      <c r="C681" s="10" t="s">
        <v>72</v>
      </c>
      <c r="D681" s="37" t="s">
        <v>288</v>
      </c>
      <c r="E681" s="10"/>
      <c r="F681" s="28">
        <f t="shared" si="72"/>
        <v>400</v>
      </c>
      <c r="G681" s="28">
        <f t="shared" si="72"/>
        <v>415</v>
      </c>
    </row>
    <row r="682" spans="1:7" ht="30">
      <c r="A682" s="13" t="s">
        <v>158</v>
      </c>
      <c r="B682" s="10" t="s">
        <v>74</v>
      </c>
      <c r="C682" s="10" t="s">
        <v>72</v>
      </c>
      <c r="D682" s="37" t="s">
        <v>453</v>
      </c>
      <c r="E682" s="10"/>
      <c r="F682" s="28">
        <f t="shared" si="72"/>
        <v>400</v>
      </c>
      <c r="G682" s="28">
        <f t="shared" si="72"/>
        <v>415</v>
      </c>
    </row>
    <row r="683" spans="1:7" ht="30">
      <c r="A683" s="12" t="s">
        <v>21</v>
      </c>
      <c r="B683" s="10" t="s">
        <v>74</v>
      </c>
      <c r="C683" s="10" t="s">
        <v>72</v>
      </c>
      <c r="D683" s="37" t="s">
        <v>453</v>
      </c>
      <c r="E683" s="10" t="s">
        <v>20</v>
      </c>
      <c r="F683" s="28">
        <f t="shared" si="72"/>
        <v>400</v>
      </c>
      <c r="G683" s="28">
        <f t="shared" si="72"/>
        <v>415</v>
      </c>
    </row>
    <row r="684" spans="1:7" ht="15">
      <c r="A684" s="12" t="s">
        <v>92</v>
      </c>
      <c r="B684" s="10" t="s">
        <v>74</v>
      </c>
      <c r="C684" s="10" t="s">
        <v>72</v>
      </c>
      <c r="D684" s="37" t="s">
        <v>453</v>
      </c>
      <c r="E684" s="10" t="s">
        <v>77</v>
      </c>
      <c r="F684" s="28">
        <f>'прил 7 '!G735</f>
        <v>400</v>
      </c>
      <c r="G684" s="28">
        <f>'прил 7 '!H735</f>
        <v>415</v>
      </c>
    </row>
    <row r="685" spans="1:7" ht="30">
      <c r="A685" s="13" t="s">
        <v>113</v>
      </c>
      <c r="B685" s="10" t="s">
        <v>74</v>
      </c>
      <c r="C685" s="10" t="s">
        <v>72</v>
      </c>
      <c r="D685" s="37" t="s">
        <v>438</v>
      </c>
      <c r="E685" s="10"/>
      <c r="F685" s="11">
        <f>F686</f>
        <v>17120</v>
      </c>
      <c r="G685" s="11">
        <f>G686</f>
        <v>17292</v>
      </c>
    </row>
    <row r="686" spans="1:7" ht="30">
      <c r="A686" s="13" t="s">
        <v>126</v>
      </c>
      <c r="B686" s="10" t="s">
        <v>74</v>
      </c>
      <c r="C686" s="10" t="s">
        <v>72</v>
      </c>
      <c r="D686" s="37" t="s">
        <v>439</v>
      </c>
      <c r="E686" s="10"/>
      <c r="F686" s="11">
        <f>F687</f>
        <v>17120</v>
      </c>
      <c r="G686" s="11">
        <f>G687</f>
        <v>17292</v>
      </c>
    </row>
    <row r="687" spans="1:7" ht="15">
      <c r="A687" s="13" t="s">
        <v>161</v>
      </c>
      <c r="B687" s="10" t="s">
        <v>74</v>
      </c>
      <c r="C687" s="10" t="s">
        <v>72</v>
      </c>
      <c r="D687" s="37" t="s">
        <v>440</v>
      </c>
      <c r="E687" s="10"/>
      <c r="F687" s="11">
        <f>F688+F690+F692</f>
        <v>17120</v>
      </c>
      <c r="G687" s="11">
        <f>G688+G690+G692</f>
        <v>17292</v>
      </c>
    </row>
    <row r="688" spans="1:7" ht="60">
      <c r="A688" s="12" t="s">
        <v>0</v>
      </c>
      <c r="B688" s="10" t="s">
        <v>74</v>
      </c>
      <c r="C688" s="10" t="s">
        <v>72</v>
      </c>
      <c r="D688" s="37" t="s">
        <v>440</v>
      </c>
      <c r="E688" s="10" t="s">
        <v>238</v>
      </c>
      <c r="F688" s="11">
        <f>F689</f>
        <v>11209</v>
      </c>
      <c r="G688" s="11">
        <f>G689</f>
        <v>11209</v>
      </c>
    </row>
    <row r="689" spans="1:7" ht="30">
      <c r="A689" s="12" t="s">
        <v>1</v>
      </c>
      <c r="B689" s="10" t="s">
        <v>74</v>
      </c>
      <c r="C689" s="10" t="s">
        <v>72</v>
      </c>
      <c r="D689" s="37" t="s">
        <v>440</v>
      </c>
      <c r="E689" s="10" t="s">
        <v>2</v>
      </c>
      <c r="F689" s="11">
        <f>'прил 7 '!G740</f>
        <v>11209</v>
      </c>
      <c r="G689" s="11">
        <f>'прил 7 '!H740</f>
        <v>11209</v>
      </c>
    </row>
    <row r="690" spans="1:7" ht="30">
      <c r="A690" s="12" t="s">
        <v>5</v>
      </c>
      <c r="B690" s="10" t="s">
        <v>74</v>
      </c>
      <c r="C690" s="10" t="s">
        <v>72</v>
      </c>
      <c r="D690" s="37" t="s">
        <v>440</v>
      </c>
      <c r="E690" s="10" t="s">
        <v>3</v>
      </c>
      <c r="F690" s="11">
        <f>F691</f>
        <v>5594</v>
      </c>
      <c r="G690" s="11">
        <f>G691</f>
        <v>5765.9</v>
      </c>
    </row>
    <row r="691" spans="1:7" ht="30">
      <c r="A691" s="12" t="s">
        <v>6</v>
      </c>
      <c r="B691" s="10" t="s">
        <v>74</v>
      </c>
      <c r="C691" s="10" t="s">
        <v>72</v>
      </c>
      <c r="D691" s="37" t="s">
        <v>440</v>
      </c>
      <c r="E691" s="10" t="s">
        <v>4</v>
      </c>
      <c r="F691" s="11">
        <f>'прил 7 '!G742</f>
        <v>5594</v>
      </c>
      <c r="G691" s="11">
        <f>'прил 7 '!H742</f>
        <v>5765.9</v>
      </c>
    </row>
    <row r="692" spans="1:7" ht="15">
      <c r="A692" s="12" t="s">
        <v>13</v>
      </c>
      <c r="B692" s="10" t="s">
        <v>74</v>
      </c>
      <c r="C692" s="10" t="s">
        <v>72</v>
      </c>
      <c r="D692" s="37" t="s">
        <v>440</v>
      </c>
      <c r="E692" s="10" t="s">
        <v>11</v>
      </c>
      <c r="F692" s="11">
        <f>F693</f>
        <v>317</v>
      </c>
      <c r="G692" s="11">
        <f>G693</f>
        <v>317.1</v>
      </c>
    </row>
    <row r="693" spans="1:7" ht="15">
      <c r="A693" s="9" t="s">
        <v>14</v>
      </c>
      <c r="B693" s="10" t="s">
        <v>74</v>
      </c>
      <c r="C693" s="10" t="s">
        <v>72</v>
      </c>
      <c r="D693" s="37" t="s">
        <v>440</v>
      </c>
      <c r="E693" s="10" t="s">
        <v>12</v>
      </c>
      <c r="F693" s="11">
        <f>'прил 7 '!G744</f>
        <v>317</v>
      </c>
      <c r="G693" s="11">
        <f>'прил 7 '!H744</f>
        <v>317.1</v>
      </c>
    </row>
    <row r="694" spans="1:7" ht="46.5">
      <c r="A694" s="63" t="s">
        <v>636</v>
      </c>
      <c r="B694" s="10" t="s">
        <v>74</v>
      </c>
      <c r="C694" s="10" t="s">
        <v>72</v>
      </c>
      <c r="D694" s="10" t="s">
        <v>224</v>
      </c>
      <c r="E694" s="10"/>
      <c r="F694" s="11">
        <f aca="true" t="shared" si="73" ref="F694:G698">F695</f>
        <v>3700</v>
      </c>
      <c r="G694" s="11">
        <f t="shared" si="73"/>
        <v>3700</v>
      </c>
    </row>
    <row r="695" spans="1:7" ht="30">
      <c r="A695" s="9" t="s">
        <v>249</v>
      </c>
      <c r="B695" s="10" t="s">
        <v>74</v>
      </c>
      <c r="C695" s="10" t="s">
        <v>72</v>
      </c>
      <c r="D695" s="19" t="s">
        <v>226</v>
      </c>
      <c r="E695" s="10"/>
      <c r="F695" s="11">
        <f t="shared" si="73"/>
        <v>3700</v>
      </c>
      <c r="G695" s="11">
        <f t="shared" si="73"/>
        <v>3700</v>
      </c>
    </row>
    <row r="696" spans="1:7" ht="60">
      <c r="A696" s="15" t="s">
        <v>644</v>
      </c>
      <c r="B696" s="10" t="s">
        <v>74</v>
      </c>
      <c r="C696" s="10" t="s">
        <v>72</v>
      </c>
      <c r="D696" s="10" t="s">
        <v>643</v>
      </c>
      <c r="E696" s="10"/>
      <c r="F696" s="11">
        <f t="shared" si="73"/>
        <v>3700</v>
      </c>
      <c r="G696" s="11">
        <f t="shared" si="73"/>
        <v>3700</v>
      </c>
    </row>
    <row r="697" spans="1:7" ht="30">
      <c r="A697" s="12" t="s">
        <v>197</v>
      </c>
      <c r="B697" s="10" t="s">
        <v>74</v>
      </c>
      <c r="C697" s="10" t="s">
        <v>72</v>
      </c>
      <c r="D697" s="10" t="s">
        <v>645</v>
      </c>
      <c r="E697" s="10"/>
      <c r="F697" s="11">
        <f t="shared" si="73"/>
        <v>3700</v>
      </c>
      <c r="G697" s="11">
        <f t="shared" si="73"/>
        <v>3700</v>
      </c>
    </row>
    <row r="698" spans="1:7" ht="30">
      <c r="A698" s="12" t="s">
        <v>5</v>
      </c>
      <c r="B698" s="10" t="s">
        <v>74</v>
      </c>
      <c r="C698" s="10" t="s">
        <v>72</v>
      </c>
      <c r="D698" s="10" t="s">
        <v>645</v>
      </c>
      <c r="E698" s="10" t="s">
        <v>3</v>
      </c>
      <c r="F698" s="11">
        <f t="shared" si="73"/>
        <v>3700</v>
      </c>
      <c r="G698" s="11">
        <f t="shared" si="73"/>
        <v>3700</v>
      </c>
    </row>
    <row r="699" spans="1:7" ht="30">
      <c r="A699" s="12" t="s">
        <v>6</v>
      </c>
      <c r="B699" s="10" t="s">
        <v>74</v>
      </c>
      <c r="C699" s="10" t="s">
        <v>72</v>
      </c>
      <c r="D699" s="10" t="s">
        <v>645</v>
      </c>
      <c r="E699" s="10" t="s">
        <v>4</v>
      </c>
      <c r="F699" s="11">
        <f>'прил 7 '!G750+'прил 7 '!G852</f>
        <v>3700</v>
      </c>
      <c r="G699" s="11">
        <f>'прил 7 '!H750+'прил 7 '!H852</f>
        <v>3700</v>
      </c>
    </row>
    <row r="700" spans="1:7" ht="15">
      <c r="A700" s="36" t="s">
        <v>377</v>
      </c>
      <c r="B700" s="37" t="s">
        <v>74</v>
      </c>
      <c r="C700" s="37" t="s">
        <v>72</v>
      </c>
      <c r="D700" s="37" t="s">
        <v>168</v>
      </c>
      <c r="E700" s="37"/>
      <c r="F700" s="39">
        <f>F701</f>
        <v>17387.7</v>
      </c>
      <c r="G700" s="39">
        <f>G701</f>
        <v>17387.7</v>
      </c>
    </row>
    <row r="701" spans="1:7" ht="30">
      <c r="A701" s="9" t="s">
        <v>277</v>
      </c>
      <c r="B701" s="37" t="s">
        <v>74</v>
      </c>
      <c r="C701" s="37" t="s">
        <v>72</v>
      </c>
      <c r="D701" s="37" t="s">
        <v>276</v>
      </c>
      <c r="E701" s="37"/>
      <c r="F701" s="39">
        <f>F702+F704</f>
        <v>17387.7</v>
      </c>
      <c r="G701" s="39">
        <f>G702+G704</f>
        <v>17387.7</v>
      </c>
    </row>
    <row r="702" spans="1:7" ht="60">
      <c r="A702" s="41" t="s">
        <v>0</v>
      </c>
      <c r="B702" s="37" t="s">
        <v>74</v>
      </c>
      <c r="C702" s="37" t="s">
        <v>72</v>
      </c>
      <c r="D702" s="37" t="s">
        <v>276</v>
      </c>
      <c r="E702" s="37" t="s">
        <v>238</v>
      </c>
      <c r="F702" s="39">
        <f>F703</f>
        <v>16295.1</v>
      </c>
      <c r="G702" s="39">
        <f>G703</f>
        <v>16295.1</v>
      </c>
    </row>
    <row r="703" spans="1:7" ht="15">
      <c r="A703" s="41" t="s">
        <v>22</v>
      </c>
      <c r="B703" s="37" t="s">
        <v>74</v>
      </c>
      <c r="C703" s="37" t="s">
        <v>72</v>
      </c>
      <c r="D703" s="37" t="s">
        <v>276</v>
      </c>
      <c r="E703" s="37" t="s">
        <v>33</v>
      </c>
      <c r="F703" s="39">
        <f>'прил 7 '!G485</f>
        <v>16295.1</v>
      </c>
      <c r="G703" s="39">
        <f>'прил 7 '!H485</f>
        <v>16295.1</v>
      </c>
    </row>
    <row r="704" spans="1:7" ht="30">
      <c r="A704" s="41" t="s">
        <v>5</v>
      </c>
      <c r="B704" s="37" t="s">
        <v>74</v>
      </c>
      <c r="C704" s="37" t="s">
        <v>72</v>
      </c>
      <c r="D704" s="37" t="s">
        <v>276</v>
      </c>
      <c r="E704" s="37" t="s">
        <v>3</v>
      </c>
      <c r="F704" s="39">
        <f>F705</f>
        <v>1092.6</v>
      </c>
      <c r="G704" s="39">
        <f>G705</f>
        <v>1092.6</v>
      </c>
    </row>
    <row r="705" spans="1:7" ht="30">
      <c r="A705" s="41" t="s">
        <v>6</v>
      </c>
      <c r="B705" s="37" t="s">
        <v>74</v>
      </c>
      <c r="C705" s="37" t="s">
        <v>72</v>
      </c>
      <c r="D705" s="37" t="s">
        <v>276</v>
      </c>
      <c r="E705" s="37" t="s">
        <v>4</v>
      </c>
      <c r="F705" s="39">
        <f>'прил 7 '!G487</f>
        <v>1092.6</v>
      </c>
      <c r="G705" s="39">
        <f>'прил 7 '!H487</f>
        <v>1092.6</v>
      </c>
    </row>
    <row r="706" spans="1:7" ht="15">
      <c r="A706" s="20" t="s">
        <v>30</v>
      </c>
      <c r="B706" s="1" t="s">
        <v>75</v>
      </c>
      <c r="C706" s="1"/>
      <c r="D706" s="1"/>
      <c r="E706" s="1"/>
      <c r="F706" s="8">
        <f>F707+F764</f>
        <v>114125.9</v>
      </c>
      <c r="G706" s="8">
        <f>G707+G764</f>
        <v>115254.7</v>
      </c>
    </row>
    <row r="707" spans="1:7" ht="15">
      <c r="A707" s="13" t="s">
        <v>39</v>
      </c>
      <c r="B707" s="10" t="s">
        <v>75</v>
      </c>
      <c r="C707" s="10" t="s">
        <v>51</v>
      </c>
      <c r="D707" s="10"/>
      <c r="E707" s="10"/>
      <c r="F707" s="11">
        <f>F708+F734+F753+F759</f>
        <v>96565</v>
      </c>
      <c r="G707" s="11">
        <f>G708+G734+G753+G759</f>
        <v>97695</v>
      </c>
    </row>
    <row r="708" spans="1:7" ht="46.5">
      <c r="A708" s="63" t="s">
        <v>458</v>
      </c>
      <c r="B708" s="10" t="s">
        <v>75</v>
      </c>
      <c r="C708" s="10" t="s">
        <v>51</v>
      </c>
      <c r="D708" s="10" t="s">
        <v>122</v>
      </c>
      <c r="E708" s="28"/>
      <c r="F708" s="11">
        <f>F709+F718</f>
        <v>95575</v>
      </c>
      <c r="G708" s="11">
        <f>G709+G718</f>
        <v>96370</v>
      </c>
    </row>
    <row r="709" spans="1:7" ht="30">
      <c r="A709" s="9" t="s">
        <v>465</v>
      </c>
      <c r="B709" s="10" t="s">
        <v>75</v>
      </c>
      <c r="C709" s="10" t="s">
        <v>51</v>
      </c>
      <c r="D709" s="10" t="s">
        <v>123</v>
      </c>
      <c r="E709" s="10"/>
      <c r="F709" s="11">
        <f>F710+F714</f>
        <v>74050</v>
      </c>
      <c r="G709" s="11">
        <f>G710+G714</f>
        <v>73500</v>
      </c>
    </row>
    <row r="710" spans="1:7" ht="30">
      <c r="A710" s="36" t="s">
        <v>463</v>
      </c>
      <c r="B710" s="10" t="s">
        <v>75</v>
      </c>
      <c r="C710" s="10" t="s">
        <v>51</v>
      </c>
      <c r="D710" s="10" t="s">
        <v>109</v>
      </c>
      <c r="E710" s="10"/>
      <c r="F710" s="11">
        <f aca="true" t="shared" si="74" ref="F710:G712">F711</f>
        <v>4050</v>
      </c>
      <c r="G710" s="11">
        <f t="shared" si="74"/>
        <v>3200</v>
      </c>
    </row>
    <row r="711" spans="1:7" ht="30">
      <c r="A711" s="36" t="s">
        <v>466</v>
      </c>
      <c r="B711" s="10" t="s">
        <v>75</v>
      </c>
      <c r="C711" s="10" t="s">
        <v>51</v>
      </c>
      <c r="D711" s="10" t="s">
        <v>195</v>
      </c>
      <c r="E711" s="10"/>
      <c r="F711" s="11">
        <f t="shared" si="74"/>
        <v>4050</v>
      </c>
      <c r="G711" s="11">
        <f t="shared" si="74"/>
        <v>3200</v>
      </c>
    </row>
    <row r="712" spans="1:7" ht="30">
      <c r="A712" s="40" t="s">
        <v>5</v>
      </c>
      <c r="B712" s="37" t="s">
        <v>75</v>
      </c>
      <c r="C712" s="37" t="s">
        <v>51</v>
      </c>
      <c r="D712" s="37" t="s">
        <v>195</v>
      </c>
      <c r="E712" s="37" t="s">
        <v>3</v>
      </c>
      <c r="F712" s="46">
        <f t="shared" si="74"/>
        <v>4050</v>
      </c>
      <c r="G712" s="46">
        <f t="shared" si="74"/>
        <v>3200</v>
      </c>
    </row>
    <row r="713" spans="1:7" ht="30">
      <c r="A713" s="40" t="s">
        <v>6</v>
      </c>
      <c r="B713" s="37" t="s">
        <v>75</v>
      </c>
      <c r="C713" s="37" t="s">
        <v>51</v>
      </c>
      <c r="D713" s="37" t="s">
        <v>195</v>
      </c>
      <c r="E713" s="37" t="s">
        <v>4</v>
      </c>
      <c r="F713" s="46">
        <f>'прил 7 '!G860</f>
        <v>4050</v>
      </c>
      <c r="G713" s="46">
        <f>'прил 7 '!H860</f>
        <v>3200</v>
      </c>
    </row>
    <row r="714" spans="1:7" ht="30">
      <c r="A714" s="36" t="s">
        <v>467</v>
      </c>
      <c r="B714" s="10" t="s">
        <v>75</v>
      </c>
      <c r="C714" s="10" t="s">
        <v>51</v>
      </c>
      <c r="D714" s="10" t="s">
        <v>124</v>
      </c>
      <c r="E714" s="10"/>
      <c r="F714" s="11">
        <f aca="true" t="shared" si="75" ref="F714:G716">F715</f>
        <v>70000</v>
      </c>
      <c r="G714" s="11">
        <f t="shared" si="75"/>
        <v>70300</v>
      </c>
    </row>
    <row r="715" spans="1:7" ht="30">
      <c r="A715" s="9" t="s">
        <v>428</v>
      </c>
      <c r="B715" s="10" t="s">
        <v>75</v>
      </c>
      <c r="C715" s="10" t="s">
        <v>51</v>
      </c>
      <c r="D715" s="37" t="s">
        <v>464</v>
      </c>
      <c r="E715" s="10"/>
      <c r="F715" s="11">
        <f t="shared" si="75"/>
        <v>70000</v>
      </c>
      <c r="G715" s="11">
        <f t="shared" si="75"/>
        <v>70300</v>
      </c>
    </row>
    <row r="716" spans="1:7" ht="30">
      <c r="A716" s="12" t="s">
        <v>21</v>
      </c>
      <c r="B716" s="10" t="s">
        <v>75</v>
      </c>
      <c r="C716" s="10" t="s">
        <v>51</v>
      </c>
      <c r="D716" s="37" t="s">
        <v>464</v>
      </c>
      <c r="E716" s="10" t="s">
        <v>20</v>
      </c>
      <c r="F716" s="11">
        <f t="shared" si="75"/>
        <v>70000</v>
      </c>
      <c r="G716" s="11">
        <f t="shared" si="75"/>
        <v>70300</v>
      </c>
    </row>
    <row r="717" spans="1:7" ht="15">
      <c r="A717" s="12" t="s">
        <v>92</v>
      </c>
      <c r="B717" s="10" t="s">
        <v>75</v>
      </c>
      <c r="C717" s="10" t="s">
        <v>51</v>
      </c>
      <c r="D717" s="37" t="s">
        <v>464</v>
      </c>
      <c r="E717" s="10" t="s">
        <v>77</v>
      </c>
      <c r="F717" s="11">
        <f>'прил 7 '!G864</f>
        <v>70000</v>
      </c>
      <c r="G717" s="11">
        <f>'прил 7 '!H864</f>
        <v>70300</v>
      </c>
    </row>
    <row r="718" spans="1:7" ht="15">
      <c r="A718" s="9" t="s">
        <v>114</v>
      </c>
      <c r="B718" s="10" t="s">
        <v>75</v>
      </c>
      <c r="C718" s="10" t="s">
        <v>51</v>
      </c>
      <c r="D718" s="10" t="s">
        <v>129</v>
      </c>
      <c r="E718" s="10"/>
      <c r="F718" s="11">
        <f>F723+F719+F727</f>
        <v>21525</v>
      </c>
      <c r="G718" s="11">
        <f>G723+G719+G727</f>
        <v>22870</v>
      </c>
    </row>
    <row r="719" spans="1:7" ht="45">
      <c r="A719" s="13" t="s">
        <v>128</v>
      </c>
      <c r="B719" s="10" t="s">
        <v>75</v>
      </c>
      <c r="C719" s="10" t="s">
        <v>51</v>
      </c>
      <c r="D719" s="10" t="s">
        <v>354</v>
      </c>
      <c r="E719" s="10"/>
      <c r="F719" s="11">
        <f aca="true" t="shared" si="76" ref="F719:G721">F720</f>
        <v>350</v>
      </c>
      <c r="G719" s="11">
        <f t="shared" si="76"/>
        <v>350</v>
      </c>
    </row>
    <row r="720" spans="1:7" ht="15">
      <c r="A720" s="13" t="s">
        <v>337</v>
      </c>
      <c r="B720" s="10" t="s">
        <v>75</v>
      </c>
      <c r="C720" s="10" t="s">
        <v>51</v>
      </c>
      <c r="D720" s="10" t="s">
        <v>338</v>
      </c>
      <c r="E720" s="10"/>
      <c r="F720" s="11">
        <f t="shared" si="76"/>
        <v>350</v>
      </c>
      <c r="G720" s="11">
        <f t="shared" si="76"/>
        <v>350</v>
      </c>
    </row>
    <row r="721" spans="1:7" ht="30">
      <c r="A721" s="12" t="s">
        <v>21</v>
      </c>
      <c r="B721" s="10" t="s">
        <v>75</v>
      </c>
      <c r="C721" s="10" t="s">
        <v>51</v>
      </c>
      <c r="D721" s="10" t="s">
        <v>338</v>
      </c>
      <c r="E721" s="10" t="s">
        <v>20</v>
      </c>
      <c r="F721" s="11">
        <f t="shared" si="76"/>
        <v>350</v>
      </c>
      <c r="G721" s="11">
        <f t="shared" si="76"/>
        <v>350</v>
      </c>
    </row>
    <row r="722" spans="1:7" ht="15">
      <c r="A722" s="12" t="s">
        <v>92</v>
      </c>
      <c r="B722" s="10" t="s">
        <v>75</v>
      </c>
      <c r="C722" s="10" t="s">
        <v>51</v>
      </c>
      <c r="D722" s="10" t="s">
        <v>338</v>
      </c>
      <c r="E722" s="10" t="s">
        <v>77</v>
      </c>
      <c r="F722" s="11">
        <f>'прил 7 '!G869</f>
        <v>350</v>
      </c>
      <c r="G722" s="11">
        <f>'прил 7 '!H869</f>
        <v>350</v>
      </c>
    </row>
    <row r="723" spans="1:7" ht="30">
      <c r="A723" s="36" t="s">
        <v>468</v>
      </c>
      <c r="B723" s="10" t="s">
        <v>75</v>
      </c>
      <c r="C723" s="10" t="s">
        <v>51</v>
      </c>
      <c r="D723" s="10" t="s">
        <v>130</v>
      </c>
      <c r="E723" s="10"/>
      <c r="F723" s="11">
        <f aca="true" t="shared" si="77" ref="F723:G725">F724</f>
        <v>21175</v>
      </c>
      <c r="G723" s="11">
        <f t="shared" si="77"/>
        <v>22020</v>
      </c>
    </row>
    <row r="724" spans="1:7" ht="30">
      <c r="A724" s="9" t="s">
        <v>428</v>
      </c>
      <c r="B724" s="10" t="s">
        <v>75</v>
      </c>
      <c r="C724" s="10" t="s">
        <v>51</v>
      </c>
      <c r="D724" s="37" t="s">
        <v>469</v>
      </c>
      <c r="E724" s="10"/>
      <c r="F724" s="11">
        <f t="shared" si="77"/>
        <v>21175</v>
      </c>
      <c r="G724" s="11">
        <f t="shared" si="77"/>
        <v>22020</v>
      </c>
    </row>
    <row r="725" spans="1:7" ht="30">
      <c r="A725" s="12" t="s">
        <v>21</v>
      </c>
      <c r="B725" s="10" t="s">
        <v>75</v>
      </c>
      <c r="C725" s="10" t="s">
        <v>51</v>
      </c>
      <c r="D725" s="37" t="s">
        <v>469</v>
      </c>
      <c r="E725" s="10" t="s">
        <v>20</v>
      </c>
      <c r="F725" s="11">
        <f t="shared" si="77"/>
        <v>21175</v>
      </c>
      <c r="G725" s="11">
        <f t="shared" si="77"/>
        <v>22020</v>
      </c>
    </row>
    <row r="726" spans="1:7" ht="15">
      <c r="A726" s="12" t="s">
        <v>92</v>
      </c>
      <c r="B726" s="10" t="s">
        <v>75</v>
      </c>
      <c r="C726" s="10" t="s">
        <v>51</v>
      </c>
      <c r="D726" s="37" t="s">
        <v>469</v>
      </c>
      <c r="E726" s="10" t="s">
        <v>77</v>
      </c>
      <c r="F726" s="11">
        <f>'прил 7 '!G873</f>
        <v>21175</v>
      </c>
      <c r="G726" s="11">
        <f>'прил 7 '!H873</f>
        <v>22020</v>
      </c>
    </row>
    <row r="727" spans="1:7" ht="45">
      <c r="A727" s="40" t="s">
        <v>471</v>
      </c>
      <c r="B727" s="37" t="s">
        <v>75</v>
      </c>
      <c r="C727" s="37" t="s">
        <v>51</v>
      </c>
      <c r="D727" s="37" t="s">
        <v>470</v>
      </c>
      <c r="E727" s="37"/>
      <c r="F727" s="46">
        <f>F728+F731</f>
        <v>0</v>
      </c>
      <c r="G727" s="46">
        <f>G728+G731</f>
        <v>500</v>
      </c>
    </row>
    <row r="728" spans="1:7" ht="30">
      <c r="A728" s="40" t="s">
        <v>474</v>
      </c>
      <c r="B728" s="37" t="s">
        <v>75</v>
      </c>
      <c r="C728" s="37" t="s">
        <v>51</v>
      </c>
      <c r="D728" s="37" t="s">
        <v>472</v>
      </c>
      <c r="E728" s="37"/>
      <c r="F728" s="46">
        <f>F729</f>
        <v>0</v>
      </c>
      <c r="G728" s="46">
        <f>G729</f>
        <v>300</v>
      </c>
    </row>
    <row r="729" spans="1:7" ht="30">
      <c r="A729" s="40" t="s">
        <v>21</v>
      </c>
      <c r="B729" s="37" t="s">
        <v>75</v>
      </c>
      <c r="C729" s="37" t="s">
        <v>51</v>
      </c>
      <c r="D729" s="37" t="s">
        <v>472</v>
      </c>
      <c r="E729" s="37" t="s">
        <v>20</v>
      </c>
      <c r="F729" s="46">
        <f>F730</f>
        <v>0</v>
      </c>
      <c r="G729" s="46">
        <f>G730</f>
        <v>300</v>
      </c>
    </row>
    <row r="730" spans="1:7" ht="15">
      <c r="A730" s="40" t="s">
        <v>92</v>
      </c>
      <c r="B730" s="37" t="s">
        <v>75</v>
      </c>
      <c r="C730" s="37" t="s">
        <v>51</v>
      </c>
      <c r="D730" s="37" t="s">
        <v>472</v>
      </c>
      <c r="E730" s="37" t="s">
        <v>77</v>
      </c>
      <c r="F730" s="46">
        <f>'прил 7 '!G877</f>
        <v>0</v>
      </c>
      <c r="G730" s="46">
        <f>'прил 7 '!H877</f>
        <v>300</v>
      </c>
    </row>
    <row r="731" spans="1:7" ht="45">
      <c r="A731" s="40" t="s">
        <v>475</v>
      </c>
      <c r="B731" s="37" t="s">
        <v>75</v>
      </c>
      <c r="C731" s="37" t="s">
        <v>51</v>
      </c>
      <c r="D731" s="37" t="s">
        <v>473</v>
      </c>
      <c r="E731" s="37"/>
      <c r="F731" s="46">
        <f>F732</f>
        <v>0</v>
      </c>
      <c r="G731" s="46">
        <f>G732</f>
        <v>200</v>
      </c>
    </row>
    <row r="732" spans="1:7" ht="30">
      <c r="A732" s="40" t="s">
        <v>21</v>
      </c>
      <c r="B732" s="37" t="s">
        <v>75</v>
      </c>
      <c r="C732" s="37" t="s">
        <v>51</v>
      </c>
      <c r="D732" s="37" t="s">
        <v>473</v>
      </c>
      <c r="E732" s="37" t="s">
        <v>20</v>
      </c>
      <c r="F732" s="46">
        <f>F733</f>
        <v>0</v>
      </c>
      <c r="G732" s="46">
        <f>G733</f>
        <v>200</v>
      </c>
    </row>
    <row r="733" spans="1:7" ht="15">
      <c r="A733" s="40" t="s">
        <v>92</v>
      </c>
      <c r="B733" s="37" t="s">
        <v>75</v>
      </c>
      <c r="C733" s="37" t="s">
        <v>51</v>
      </c>
      <c r="D733" s="37" t="s">
        <v>473</v>
      </c>
      <c r="E733" s="37" t="s">
        <v>77</v>
      </c>
      <c r="F733" s="46">
        <f>'прил 7 '!G880</f>
        <v>0</v>
      </c>
      <c r="G733" s="46">
        <f>'прил 7 '!H880</f>
        <v>200</v>
      </c>
    </row>
    <row r="734" spans="1:7" ht="46.5">
      <c r="A734" s="20" t="s">
        <v>521</v>
      </c>
      <c r="B734" s="10" t="s">
        <v>75</v>
      </c>
      <c r="C734" s="10" t="s">
        <v>51</v>
      </c>
      <c r="D734" s="10" t="s">
        <v>205</v>
      </c>
      <c r="E734" s="10"/>
      <c r="F734" s="11">
        <f>F748+F740+F735</f>
        <v>140</v>
      </c>
      <c r="G734" s="11">
        <f>G748+G740+G735</f>
        <v>475</v>
      </c>
    </row>
    <row r="735" spans="1:7" ht="45">
      <c r="A735" s="13" t="s">
        <v>296</v>
      </c>
      <c r="B735" s="10" t="s">
        <v>75</v>
      </c>
      <c r="C735" s="10" t="s">
        <v>51</v>
      </c>
      <c r="D735" s="10" t="s">
        <v>206</v>
      </c>
      <c r="E735" s="10"/>
      <c r="F735" s="28">
        <f aca="true" t="shared" si="78" ref="F735:G738">F736</f>
        <v>0</v>
      </c>
      <c r="G735" s="28">
        <f t="shared" si="78"/>
        <v>300</v>
      </c>
    </row>
    <row r="736" spans="1:7" ht="60">
      <c r="A736" s="13" t="s">
        <v>522</v>
      </c>
      <c r="B736" s="10" t="s">
        <v>75</v>
      </c>
      <c r="C736" s="10" t="s">
        <v>51</v>
      </c>
      <c r="D736" s="10" t="s">
        <v>207</v>
      </c>
      <c r="E736" s="10"/>
      <c r="F736" s="28">
        <f t="shared" si="78"/>
        <v>0</v>
      </c>
      <c r="G736" s="28">
        <f t="shared" si="78"/>
        <v>300</v>
      </c>
    </row>
    <row r="737" spans="1:7" ht="60">
      <c r="A737" s="13" t="s">
        <v>297</v>
      </c>
      <c r="B737" s="10" t="s">
        <v>75</v>
      </c>
      <c r="C737" s="10" t="s">
        <v>51</v>
      </c>
      <c r="D737" s="10" t="s">
        <v>208</v>
      </c>
      <c r="E737" s="10"/>
      <c r="F737" s="28">
        <f t="shared" si="78"/>
        <v>0</v>
      </c>
      <c r="G737" s="28">
        <f t="shared" si="78"/>
        <v>300</v>
      </c>
    </row>
    <row r="738" spans="1:7" ht="30">
      <c r="A738" s="12" t="s">
        <v>21</v>
      </c>
      <c r="B738" s="10" t="s">
        <v>75</v>
      </c>
      <c r="C738" s="10" t="s">
        <v>51</v>
      </c>
      <c r="D738" s="10" t="s">
        <v>208</v>
      </c>
      <c r="E738" s="10" t="s">
        <v>20</v>
      </c>
      <c r="F738" s="28">
        <f t="shared" si="78"/>
        <v>0</v>
      </c>
      <c r="G738" s="28">
        <f t="shared" si="78"/>
        <v>300</v>
      </c>
    </row>
    <row r="739" spans="1:7" ht="15">
      <c r="A739" s="12" t="s">
        <v>92</v>
      </c>
      <c r="B739" s="10" t="s">
        <v>75</v>
      </c>
      <c r="C739" s="10" t="s">
        <v>51</v>
      </c>
      <c r="D739" s="10" t="s">
        <v>208</v>
      </c>
      <c r="E739" s="10" t="s">
        <v>77</v>
      </c>
      <c r="F739" s="28">
        <f>'прил 7 '!G886</f>
        <v>0</v>
      </c>
      <c r="G739" s="28">
        <f>'прил 7 '!H886</f>
        <v>300</v>
      </c>
    </row>
    <row r="740" spans="1:7" ht="30">
      <c r="A740" s="13" t="s">
        <v>318</v>
      </c>
      <c r="B740" s="10" t="s">
        <v>75</v>
      </c>
      <c r="C740" s="10" t="s">
        <v>51</v>
      </c>
      <c r="D740" s="10" t="s">
        <v>141</v>
      </c>
      <c r="E740" s="10"/>
      <c r="F740" s="11">
        <f>F741</f>
        <v>125</v>
      </c>
      <c r="G740" s="11">
        <f>G741</f>
        <v>140</v>
      </c>
    </row>
    <row r="741" spans="1:7" ht="30">
      <c r="A741" s="13" t="s">
        <v>371</v>
      </c>
      <c r="B741" s="10" t="s">
        <v>75</v>
      </c>
      <c r="C741" s="10" t="s">
        <v>51</v>
      </c>
      <c r="D741" s="10" t="s">
        <v>142</v>
      </c>
      <c r="E741" s="10"/>
      <c r="F741" s="11">
        <f>F742+F745</f>
        <v>125</v>
      </c>
      <c r="G741" s="11">
        <f>G742+G745</f>
        <v>140</v>
      </c>
    </row>
    <row r="742" spans="1:7" ht="30">
      <c r="A742" s="9" t="s">
        <v>320</v>
      </c>
      <c r="B742" s="10" t="s">
        <v>75</v>
      </c>
      <c r="C742" s="10" t="s">
        <v>51</v>
      </c>
      <c r="D742" s="10" t="s">
        <v>319</v>
      </c>
      <c r="E742" s="10"/>
      <c r="F742" s="11">
        <f>F743</f>
        <v>105</v>
      </c>
      <c r="G742" s="11">
        <f>G743</f>
        <v>120</v>
      </c>
    </row>
    <row r="743" spans="1:7" ht="30">
      <c r="A743" s="12" t="s">
        <v>21</v>
      </c>
      <c r="B743" s="10" t="s">
        <v>75</v>
      </c>
      <c r="C743" s="10" t="s">
        <v>51</v>
      </c>
      <c r="D743" s="10" t="s">
        <v>319</v>
      </c>
      <c r="E743" s="10" t="s">
        <v>20</v>
      </c>
      <c r="F743" s="11">
        <f>F744</f>
        <v>105</v>
      </c>
      <c r="G743" s="11">
        <f>G744</f>
        <v>120</v>
      </c>
    </row>
    <row r="744" spans="1:7" ht="15">
      <c r="A744" s="12" t="s">
        <v>92</v>
      </c>
      <c r="B744" s="10" t="s">
        <v>75</v>
      </c>
      <c r="C744" s="10" t="s">
        <v>51</v>
      </c>
      <c r="D744" s="10" t="s">
        <v>319</v>
      </c>
      <c r="E744" s="10" t="s">
        <v>77</v>
      </c>
      <c r="F744" s="11">
        <f>'прил 7 '!G891</f>
        <v>105</v>
      </c>
      <c r="G744" s="11">
        <f>'прил 7 '!H891</f>
        <v>120</v>
      </c>
    </row>
    <row r="745" spans="1:7" ht="30">
      <c r="A745" s="9" t="s">
        <v>322</v>
      </c>
      <c r="B745" s="10" t="s">
        <v>75</v>
      </c>
      <c r="C745" s="10" t="s">
        <v>51</v>
      </c>
      <c r="D745" s="10" t="s">
        <v>321</v>
      </c>
      <c r="E745" s="10"/>
      <c r="F745" s="11">
        <f>F746</f>
        <v>20</v>
      </c>
      <c r="G745" s="11">
        <f>G746</f>
        <v>20</v>
      </c>
    </row>
    <row r="746" spans="1:7" ht="30">
      <c r="A746" s="12" t="s">
        <v>21</v>
      </c>
      <c r="B746" s="10" t="s">
        <v>75</v>
      </c>
      <c r="C746" s="10" t="s">
        <v>51</v>
      </c>
      <c r="D746" s="10" t="s">
        <v>321</v>
      </c>
      <c r="E746" s="10" t="s">
        <v>20</v>
      </c>
      <c r="F746" s="11">
        <f>F747</f>
        <v>20</v>
      </c>
      <c r="G746" s="11">
        <f>G747</f>
        <v>20</v>
      </c>
    </row>
    <row r="747" spans="1:7" ht="15">
      <c r="A747" s="12" t="s">
        <v>92</v>
      </c>
      <c r="B747" s="10" t="s">
        <v>75</v>
      </c>
      <c r="C747" s="10" t="s">
        <v>51</v>
      </c>
      <c r="D747" s="10" t="s">
        <v>321</v>
      </c>
      <c r="E747" s="10" t="s">
        <v>77</v>
      </c>
      <c r="F747" s="11">
        <f>'прил 7 '!G894</f>
        <v>20</v>
      </c>
      <c r="G747" s="11">
        <f>'прил 7 '!H894</f>
        <v>20</v>
      </c>
    </row>
    <row r="748" spans="1:7" ht="30">
      <c r="A748" s="13" t="s">
        <v>328</v>
      </c>
      <c r="B748" s="10" t="s">
        <v>75</v>
      </c>
      <c r="C748" s="10" t="s">
        <v>51</v>
      </c>
      <c r="D748" s="10" t="s">
        <v>327</v>
      </c>
      <c r="E748" s="10"/>
      <c r="F748" s="28">
        <f aca="true" t="shared" si="79" ref="F748:G751">F749</f>
        <v>15</v>
      </c>
      <c r="G748" s="28">
        <f t="shared" si="79"/>
        <v>35</v>
      </c>
    </row>
    <row r="749" spans="1:7" ht="45">
      <c r="A749" s="13" t="s">
        <v>532</v>
      </c>
      <c r="B749" s="10" t="s">
        <v>75</v>
      </c>
      <c r="C749" s="10" t="s">
        <v>51</v>
      </c>
      <c r="D749" s="10" t="s">
        <v>329</v>
      </c>
      <c r="E749" s="10"/>
      <c r="F749" s="28">
        <f t="shared" si="79"/>
        <v>15</v>
      </c>
      <c r="G749" s="28">
        <f t="shared" si="79"/>
        <v>35</v>
      </c>
    </row>
    <row r="750" spans="1:7" ht="45">
      <c r="A750" s="9" t="s">
        <v>331</v>
      </c>
      <c r="B750" s="10" t="s">
        <v>75</v>
      </c>
      <c r="C750" s="10" t="s">
        <v>51</v>
      </c>
      <c r="D750" s="10" t="s">
        <v>330</v>
      </c>
      <c r="E750" s="10"/>
      <c r="F750" s="28">
        <f t="shared" si="79"/>
        <v>15</v>
      </c>
      <c r="G750" s="28">
        <f t="shared" si="79"/>
        <v>35</v>
      </c>
    </row>
    <row r="751" spans="1:7" ht="30">
      <c r="A751" s="12" t="s">
        <v>21</v>
      </c>
      <c r="B751" s="10" t="s">
        <v>75</v>
      </c>
      <c r="C751" s="10" t="s">
        <v>51</v>
      </c>
      <c r="D751" s="10" t="s">
        <v>330</v>
      </c>
      <c r="E751" s="10" t="s">
        <v>20</v>
      </c>
      <c r="F751" s="28">
        <f t="shared" si="79"/>
        <v>15</v>
      </c>
      <c r="G751" s="28">
        <f t="shared" si="79"/>
        <v>35</v>
      </c>
    </row>
    <row r="752" spans="1:7" ht="15">
      <c r="A752" s="12" t="s">
        <v>92</v>
      </c>
      <c r="B752" s="10" t="s">
        <v>75</v>
      </c>
      <c r="C752" s="10" t="s">
        <v>51</v>
      </c>
      <c r="D752" s="10" t="s">
        <v>330</v>
      </c>
      <c r="E752" s="10" t="s">
        <v>77</v>
      </c>
      <c r="F752" s="28">
        <f>'прил 7 '!G899</f>
        <v>15</v>
      </c>
      <c r="G752" s="28">
        <f>'прил 7 '!H899</f>
        <v>35</v>
      </c>
    </row>
    <row r="753" spans="1:7" ht="46.5">
      <c r="A753" s="63" t="s">
        <v>636</v>
      </c>
      <c r="B753" s="10" t="s">
        <v>75</v>
      </c>
      <c r="C753" s="10" t="s">
        <v>51</v>
      </c>
      <c r="D753" s="10" t="s">
        <v>224</v>
      </c>
      <c r="E753" s="10"/>
      <c r="F753" s="11">
        <f aca="true" t="shared" si="80" ref="F753:G757">F754</f>
        <v>550</v>
      </c>
      <c r="G753" s="11">
        <f t="shared" si="80"/>
        <v>550</v>
      </c>
    </row>
    <row r="754" spans="1:7" ht="15">
      <c r="A754" s="13" t="s">
        <v>132</v>
      </c>
      <c r="B754" s="10" t="s">
        <v>75</v>
      </c>
      <c r="C754" s="10" t="s">
        <v>51</v>
      </c>
      <c r="D754" s="19" t="s">
        <v>225</v>
      </c>
      <c r="E754" s="10"/>
      <c r="F754" s="11">
        <f t="shared" si="80"/>
        <v>550</v>
      </c>
      <c r="G754" s="11">
        <f t="shared" si="80"/>
        <v>550</v>
      </c>
    </row>
    <row r="755" spans="1:7" ht="45">
      <c r="A755" s="15" t="s">
        <v>638</v>
      </c>
      <c r="B755" s="10" t="s">
        <v>75</v>
      </c>
      <c r="C755" s="10" t="s">
        <v>51</v>
      </c>
      <c r="D755" s="10" t="s">
        <v>637</v>
      </c>
      <c r="E755" s="10"/>
      <c r="F755" s="11">
        <f t="shared" si="80"/>
        <v>550</v>
      </c>
      <c r="G755" s="11">
        <f t="shared" si="80"/>
        <v>550</v>
      </c>
    </row>
    <row r="756" spans="1:7" ht="60">
      <c r="A756" s="12" t="s">
        <v>641</v>
      </c>
      <c r="B756" s="10" t="s">
        <v>75</v>
      </c>
      <c r="C756" s="10" t="s">
        <v>51</v>
      </c>
      <c r="D756" s="10" t="s">
        <v>642</v>
      </c>
      <c r="E756" s="10"/>
      <c r="F756" s="11">
        <f t="shared" si="80"/>
        <v>550</v>
      </c>
      <c r="G756" s="11">
        <f t="shared" si="80"/>
        <v>550</v>
      </c>
    </row>
    <row r="757" spans="1:7" ht="30">
      <c r="A757" s="12" t="s">
        <v>21</v>
      </c>
      <c r="B757" s="10" t="s">
        <v>75</v>
      </c>
      <c r="C757" s="10" t="s">
        <v>51</v>
      </c>
      <c r="D757" s="10" t="s">
        <v>642</v>
      </c>
      <c r="E757" s="10" t="s">
        <v>20</v>
      </c>
      <c r="F757" s="11">
        <f t="shared" si="80"/>
        <v>550</v>
      </c>
      <c r="G757" s="11">
        <f t="shared" si="80"/>
        <v>550</v>
      </c>
    </row>
    <row r="758" spans="1:7" ht="15">
      <c r="A758" s="12" t="s">
        <v>92</v>
      </c>
      <c r="B758" s="10" t="s">
        <v>75</v>
      </c>
      <c r="C758" s="10" t="s">
        <v>51</v>
      </c>
      <c r="D758" s="10" t="s">
        <v>642</v>
      </c>
      <c r="E758" s="10" t="s">
        <v>77</v>
      </c>
      <c r="F758" s="11">
        <f>'прил 7 '!G905</f>
        <v>550</v>
      </c>
      <c r="G758" s="11">
        <f>'прил 7 '!H905</f>
        <v>550</v>
      </c>
    </row>
    <row r="759" spans="1:7" ht="62.25">
      <c r="A759" s="63" t="s">
        <v>651</v>
      </c>
      <c r="B759" s="10" t="s">
        <v>75</v>
      </c>
      <c r="C759" s="10" t="s">
        <v>51</v>
      </c>
      <c r="D759" s="10" t="s">
        <v>261</v>
      </c>
      <c r="E759" s="10"/>
      <c r="F759" s="11">
        <f aca="true" t="shared" si="81" ref="F759:G762">F760</f>
        <v>300</v>
      </c>
      <c r="G759" s="11">
        <f t="shared" si="81"/>
        <v>300</v>
      </c>
    </row>
    <row r="760" spans="1:7" ht="45">
      <c r="A760" s="12" t="s">
        <v>662</v>
      </c>
      <c r="B760" s="10" t="s">
        <v>75</v>
      </c>
      <c r="C760" s="10" t="s">
        <v>51</v>
      </c>
      <c r="D760" s="10" t="s">
        <v>663</v>
      </c>
      <c r="E760" s="10"/>
      <c r="F760" s="11">
        <f t="shared" si="81"/>
        <v>300</v>
      </c>
      <c r="G760" s="11">
        <f t="shared" si="81"/>
        <v>300</v>
      </c>
    </row>
    <row r="761" spans="1:7" ht="30">
      <c r="A761" s="12" t="s">
        <v>665</v>
      </c>
      <c r="B761" s="10" t="s">
        <v>75</v>
      </c>
      <c r="C761" s="10" t="s">
        <v>51</v>
      </c>
      <c r="D761" s="10" t="s">
        <v>664</v>
      </c>
      <c r="E761" s="10"/>
      <c r="F761" s="11">
        <f t="shared" si="81"/>
        <v>300</v>
      </c>
      <c r="G761" s="11">
        <f t="shared" si="81"/>
        <v>300</v>
      </c>
    </row>
    <row r="762" spans="1:7" ht="30">
      <c r="A762" s="12" t="s">
        <v>21</v>
      </c>
      <c r="B762" s="10" t="s">
        <v>75</v>
      </c>
      <c r="C762" s="10" t="s">
        <v>51</v>
      </c>
      <c r="D762" s="10" t="s">
        <v>664</v>
      </c>
      <c r="E762" s="10" t="s">
        <v>20</v>
      </c>
      <c r="F762" s="11">
        <f t="shared" si="81"/>
        <v>300</v>
      </c>
      <c r="G762" s="11">
        <f t="shared" si="81"/>
        <v>300</v>
      </c>
    </row>
    <row r="763" spans="1:7" ht="15">
      <c r="A763" s="12" t="s">
        <v>92</v>
      </c>
      <c r="B763" s="10" t="s">
        <v>75</v>
      </c>
      <c r="C763" s="10" t="s">
        <v>51</v>
      </c>
      <c r="D763" s="10" t="s">
        <v>664</v>
      </c>
      <c r="E763" s="10" t="s">
        <v>77</v>
      </c>
      <c r="F763" s="11">
        <f>'прил 7 '!G910</f>
        <v>300</v>
      </c>
      <c r="G763" s="11">
        <f>'прил 7 '!H910</f>
        <v>300</v>
      </c>
    </row>
    <row r="764" spans="1:7" ht="15">
      <c r="A764" s="13" t="s">
        <v>31</v>
      </c>
      <c r="B764" s="10" t="s">
        <v>75</v>
      </c>
      <c r="C764" s="10" t="s">
        <v>57</v>
      </c>
      <c r="D764" s="10"/>
      <c r="E764" s="10"/>
      <c r="F764" s="11">
        <f>F765+F775</f>
        <v>17560.9</v>
      </c>
      <c r="G764" s="11">
        <f>G765+G775</f>
        <v>17559.699999999997</v>
      </c>
    </row>
    <row r="765" spans="1:7" ht="46.5">
      <c r="A765" s="63" t="s">
        <v>458</v>
      </c>
      <c r="B765" s="10" t="s">
        <v>75</v>
      </c>
      <c r="C765" s="10" t="s">
        <v>57</v>
      </c>
      <c r="D765" s="10" t="s">
        <v>122</v>
      </c>
      <c r="E765" s="28"/>
      <c r="F765" s="11">
        <f aca="true" t="shared" si="82" ref="F765:G767">F766</f>
        <v>8913</v>
      </c>
      <c r="G765" s="11">
        <f t="shared" si="82"/>
        <v>8913</v>
      </c>
    </row>
    <row r="766" spans="1:7" ht="30">
      <c r="A766" s="9" t="s">
        <v>113</v>
      </c>
      <c r="B766" s="10" t="s">
        <v>75</v>
      </c>
      <c r="C766" s="10" t="s">
        <v>57</v>
      </c>
      <c r="D766" s="10" t="s">
        <v>459</v>
      </c>
      <c r="E766" s="10"/>
      <c r="F766" s="11">
        <f t="shared" si="82"/>
        <v>8913</v>
      </c>
      <c r="G766" s="11">
        <f t="shared" si="82"/>
        <v>8913</v>
      </c>
    </row>
    <row r="767" spans="1:7" ht="45">
      <c r="A767" s="36" t="s">
        <v>462</v>
      </c>
      <c r="B767" s="10" t="s">
        <v>75</v>
      </c>
      <c r="C767" s="10" t="s">
        <v>57</v>
      </c>
      <c r="D767" s="10" t="s">
        <v>460</v>
      </c>
      <c r="E767" s="10"/>
      <c r="F767" s="11">
        <f t="shared" si="82"/>
        <v>8913</v>
      </c>
      <c r="G767" s="11">
        <f t="shared" si="82"/>
        <v>8913</v>
      </c>
    </row>
    <row r="768" spans="1:7" ht="15">
      <c r="A768" s="13" t="s">
        <v>161</v>
      </c>
      <c r="B768" s="10" t="s">
        <v>75</v>
      </c>
      <c r="C768" s="10" t="s">
        <v>57</v>
      </c>
      <c r="D768" s="10" t="s">
        <v>461</v>
      </c>
      <c r="E768" s="10"/>
      <c r="F768" s="11">
        <f>F769+F771+F773</f>
        <v>8913</v>
      </c>
      <c r="G768" s="11">
        <f>G769+G771+G773</f>
        <v>8913</v>
      </c>
    </row>
    <row r="769" spans="1:7" ht="60">
      <c r="A769" s="12" t="s">
        <v>0</v>
      </c>
      <c r="B769" s="10" t="s">
        <v>75</v>
      </c>
      <c r="C769" s="10" t="s">
        <v>57</v>
      </c>
      <c r="D769" s="10" t="s">
        <v>461</v>
      </c>
      <c r="E769" s="10" t="s">
        <v>238</v>
      </c>
      <c r="F769" s="11">
        <f>F770</f>
        <v>7691</v>
      </c>
      <c r="G769" s="11">
        <f>G770</f>
        <v>7691</v>
      </c>
    </row>
    <row r="770" spans="1:7" ht="30">
      <c r="A770" s="12" t="s">
        <v>1</v>
      </c>
      <c r="B770" s="10" t="s">
        <v>75</v>
      </c>
      <c r="C770" s="10" t="s">
        <v>57</v>
      </c>
      <c r="D770" s="10" t="s">
        <v>461</v>
      </c>
      <c r="E770" s="10" t="s">
        <v>2</v>
      </c>
      <c r="F770" s="11">
        <f>'прил 7 '!G917</f>
        <v>7691</v>
      </c>
      <c r="G770" s="11">
        <f>'прил 7 '!H917</f>
        <v>7691</v>
      </c>
    </row>
    <row r="771" spans="1:7" ht="30">
      <c r="A771" s="12" t="s">
        <v>5</v>
      </c>
      <c r="B771" s="10" t="s">
        <v>75</v>
      </c>
      <c r="C771" s="10" t="s">
        <v>57</v>
      </c>
      <c r="D771" s="10" t="s">
        <v>461</v>
      </c>
      <c r="E771" s="10" t="s">
        <v>3</v>
      </c>
      <c r="F771" s="11">
        <f>F772</f>
        <v>1216</v>
      </c>
      <c r="G771" s="11">
        <f>G772</f>
        <v>1216</v>
      </c>
    </row>
    <row r="772" spans="1:7" ht="30">
      <c r="A772" s="12" t="s">
        <v>6</v>
      </c>
      <c r="B772" s="10" t="s">
        <v>75</v>
      </c>
      <c r="C772" s="10" t="s">
        <v>57</v>
      </c>
      <c r="D772" s="10" t="s">
        <v>461</v>
      </c>
      <c r="E772" s="10" t="s">
        <v>4</v>
      </c>
      <c r="F772" s="11">
        <f>'прил 7 '!G919</f>
        <v>1216</v>
      </c>
      <c r="G772" s="11">
        <f>'прил 7 '!H919</f>
        <v>1216</v>
      </c>
    </row>
    <row r="773" spans="1:7" ht="15">
      <c r="A773" s="12" t="s">
        <v>13</v>
      </c>
      <c r="B773" s="10" t="s">
        <v>75</v>
      </c>
      <c r="C773" s="10" t="s">
        <v>57</v>
      </c>
      <c r="D773" s="10" t="s">
        <v>461</v>
      </c>
      <c r="E773" s="10" t="s">
        <v>11</v>
      </c>
      <c r="F773" s="11">
        <f>F774</f>
        <v>6</v>
      </c>
      <c r="G773" s="11">
        <f>G774</f>
        <v>6</v>
      </c>
    </row>
    <row r="774" spans="1:7" ht="15">
      <c r="A774" s="9" t="s">
        <v>14</v>
      </c>
      <c r="B774" s="10" t="s">
        <v>75</v>
      </c>
      <c r="C774" s="10" t="s">
        <v>57</v>
      </c>
      <c r="D774" s="10" t="s">
        <v>461</v>
      </c>
      <c r="E774" s="10" t="s">
        <v>12</v>
      </c>
      <c r="F774" s="11">
        <f>'прил 7 '!G921</f>
        <v>6</v>
      </c>
      <c r="G774" s="11">
        <f>'прил 7 '!H921</f>
        <v>6</v>
      </c>
    </row>
    <row r="775" spans="1:7" ht="15">
      <c r="A775" s="36" t="s">
        <v>377</v>
      </c>
      <c r="B775" s="37" t="s">
        <v>75</v>
      </c>
      <c r="C775" s="37" t="s">
        <v>57</v>
      </c>
      <c r="D775" s="37" t="s">
        <v>168</v>
      </c>
      <c r="E775" s="37"/>
      <c r="F775" s="39">
        <f>F776</f>
        <v>8647.9</v>
      </c>
      <c r="G775" s="39">
        <f>G776</f>
        <v>8646.699999999999</v>
      </c>
    </row>
    <row r="776" spans="1:7" ht="30">
      <c r="A776" s="9" t="s">
        <v>277</v>
      </c>
      <c r="B776" s="37" t="s">
        <v>75</v>
      </c>
      <c r="C776" s="37" t="s">
        <v>57</v>
      </c>
      <c r="D776" s="37" t="s">
        <v>276</v>
      </c>
      <c r="E776" s="37"/>
      <c r="F776" s="39">
        <f>F777+F779</f>
        <v>8647.9</v>
      </c>
      <c r="G776" s="39">
        <f>G777+G779</f>
        <v>8646.699999999999</v>
      </c>
    </row>
    <row r="777" spans="1:7" ht="60">
      <c r="A777" s="41" t="s">
        <v>0</v>
      </c>
      <c r="B777" s="37" t="s">
        <v>75</v>
      </c>
      <c r="C777" s="37" t="s">
        <v>57</v>
      </c>
      <c r="D777" s="37" t="s">
        <v>276</v>
      </c>
      <c r="E777" s="37" t="s">
        <v>238</v>
      </c>
      <c r="F777" s="39">
        <f>F778</f>
        <v>7824.1</v>
      </c>
      <c r="G777" s="39">
        <f>G778</f>
        <v>7822.9</v>
      </c>
    </row>
    <row r="778" spans="1:7" ht="15">
      <c r="A778" s="41" t="s">
        <v>22</v>
      </c>
      <c r="B778" s="37" t="s">
        <v>75</v>
      </c>
      <c r="C778" s="37" t="s">
        <v>57</v>
      </c>
      <c r="D778" s="37" t="s">
        <v>276</v>
      </c>
      <c r="E778" s="37" t="s">
        <v>33</v>
      </c>
      <c r="F778" s="39">
        <f>'прил 7 '!G493</f>
        <v>7824.1</v>
      </c>
      <c r="G778" s="39">
        <f>'прил 7 '!H493</f>
        <v>7822.9</v>
      </c>
    </row>
    <row r="779" spans="1:7" ht="30">
      <c r="A779" s="41" t="s">
        <v>5</v>
      </c>
      <c r="B779" s="37" t="s">
        <v>75</v>
      </c>
      <c r="C779" s="37" t="s">
        <v>57</v>
      </c>
      <c r="D779" s="37" t="s">
        <v>276</v>
      </c>
      <c r="E779" s="37" t="s">
        <v>3</v>
      </c>
      <c r="F779" s="39">
        <f>F780</f>
        <v>823.8</v>
      </c>
      <c r="G779" s="39">
        <f>G780</f>
        <v>823.8</v>
      </c>
    </row>
    <row r="780" spans="1:7" ht="30">
      <c r="A780" s="41" t="s">
        <v>6</v>
      </c>
      <c r="B780" s="37" t="s">
        <v>75</v>
      </c>
      <c r="C780" s="37" t="s">
        <v>57</v>
      </c>
      <c r="D780" s="37" t="s">
        <v>276</v>
      </c>
      <c r="E780" s="37" t="s">
        <v>4</v>
      </c>
      <c r="F780" s="39">
        <f>'прил 7 '!G495</f>
        <v>823.8</v>
      </c>
      <c r="G780" s="39">
        <f>'прил 7 '!H495</f>
        <v>823.8</v>
      </c>
    </row>
    <row r="781" spans="1:7" ht="15">
      <c r="A781" s="20" t="s">
        <v>139</v>
      </c>
      <c r="B781" s="1" t="s">
        <v>72</v>
      </c>
      <c r="C781" s="1"/>
      <c r="D781" s="1"/>
      <c r="E781" s="1"/>
      <c r="F781" s="8">
        <f aca="true" t="shared" si="83" ref="F781:G785">F782</f>
        <v>15270</v>
      </c>
      <c r="G781" s="8">
        <f t="shared" si="83"/>
        <v>15881</v>
      </c>
    </row>
    <row r="782" spans="1:7" ht="15">
      <c r="A782" s="9" t="s">
        <v>140</v>
      </c>
      <c r="B782" s="10" t="s">
        <v>72</v>
      </c>
      <c r="C782" s="10" t="s">
        <v>72</v>
      </c>
      <c r="D782" s="10"/>
      <c r="E782" s="10"/>
      <c r="F782" s="11">
        <f t="shared" si="83"/>
        <v>15270</v>
      </c>
      <c r="G782" s="11">
        <f t="shared" si="83"/>
        <v>15881</v>
      </c>
    </row>
    <row r="783" spans="1:7" ht="15">
      <c r="A783" s="36" t="s">
        <v>377</v>
      </c>
      <c r="B783" s="10" t="s">
        <v>72</v>
      </c>
      <c r="C783" s="10" t="s">
        <v>72</v>
      </c>
      <c r="D783" s="10" t="s">
        <v>168</v>
      </c>
      <c r="E783" s="10"/>
      <c r="F783" s="11">
        <f t="shared" si="83"/>
        <v>15270</v>
      </c>
      <c r="G783" s="11">
        <f t="shared" si="83"/>
        <v>15881</v>
      </c>
    </row>
    <row r="784" spans="1:7" ht="60">
      <c r="A784" s="26" t="s">
        <v>138</v>
      </c>
      <c r="B784" s="10" t="s">
        <v>72</v>
      </c>
      <c r="C784" s="10" t="s">
        <v>72</v>
      </c>
      <c r="D784" s="10" t="s">
        <v>172</v>
      </c>
      <c r="E784" s="10"/>
      <c r="F784" s="11">
        <f t="shared" si="83"/>
        <v>15270</v>
      </c>
      <c r="G784" s="11">
        <f t="shared" si="83"/>
        <v>15881</v>
      </c>
    </row>
    <row r="785" spans="1:7" ht="30">
      <c r="A785" s="9" t="s">
        <v>5</v>
      </c>
      <c r="B785" s="10" t="s">
        <v>72</v>
      </c>
      <c r="C785" s="10" t="s">
        <v>72</v>
      </c>
      <c r="D785" s="10" t="s">
        <v>172</v>
      </c>
      <c r="E785" s="10" t="s">
        <v>3</v>
      </c>
      <c r="F785" s="11">
        <f t="shared" si="83"/>
        <v>15270</v>
      </c>
      <c r="G785" s="11">
        <f t="shared" si="83"/>
        <v>15881</v>
      </c>
    </row>
    <row r="786" spans="1:7" ht="30">
      <c r="A786" s="9" t="s">
        <v>6</v>
      </c>
      <c r="B786" s="10" t="s">
        <v>72</v>
      </c>
      <c r="C786" s="10" t="s">
        <v>72</v>
      </c>
      <c r="D786" s="10" t="s">
        <v>172</v>
      </c>
      <c r="E786" s="10" t="s">
        <v>4</v>
      </c>
      <c r="F786" s="11">
        <f>'прил 7 '!G501</f>
        <v>15270</v>
      </c>
      <c r="G786" s="11">
        <f>'прил 7 '!H501</f>
        <v>15881</v>
      </c>
    </row>
    <row r="787" spans="1:7" ht="15">
      <c r="A787" s="20" t="s">
        <v>89</v>
      </c>
      <c r="B787" s="1" t="s">
        <v>88</v>
      </c>
      <c r="C787" s="1"/>
      <c r="D787" s="1"/>
      <c r="E787" s="1"/>
      <c r="F787" s="8">
        <f>F788+F795+F829</f>
        <v>55717</v>
      </c>
      <c r="G787" s="8">
        <f>G788+G795+G829</f>
        <v>64976</v>
      </c>
    </row>
    <row r="788" spans="1:7" ht="15">
      <c r="A788" s="13" t="s">
        <v>90</v>
      </c>
      <c r="B788" s="10" t="s">
        <v>88</v>
      </c>
      <c r="C788" s="10" t="s">
        <v>51</v>
      </c>
      <c r="D788" s="10"/>
      <c r="E788" s="10"/>
      <c r="F788" s="11">
        <f aca="true" t="shared" si="84" ref="F788:G793">F789</f>
        <v>6000</v>
      </c>
      <c r="G788" s="11">
        <f t="shared" si="84"/>
        <v>6000</v>
      </c>
    </row>
    <row r="789" spans="1:7" ht="46.5">
      <c r="A789" s="63" t="s">
        <v>571</v>
      </c>
      <c r="B789" s="10" t="s">
        <v>88</v>
      </c>
      <c r="C789" s="10" t="s">
        <v>51</v>
      </c>
      <c r="D789" s="10" t="s">
        <v>185</v>
      </c>
      <c r="E789" s="10"/>
      <c r="F789" s="11">
        <f t="shared" si="84"/>
        <v>6000</v>
      </c>
      <c r="G789" s="11">
        <f t="shared" si="84"/>
        <v>6000</v>
      </c>
    </row>
    <row r="790" spans="1:7" ht="15">
      <c r="A790" s="13" t="s">
        <v>134</v>
      </c>
      <c r="B790" s="10" t="s">
        <v>88</v>
      </c>
      <c r="C790" s="10" t="s">
        <v>51</v>
      </c>
      <c r="D790" s="10" t="s">
        <v>572</v>
      </c>
      <c r="E790" s="10"/>
      <c r="F790" s="11">
        <f t="shared" si="84"/>
        <v>6000</v>
      </c>
      <c r="G790" s="11">
        <f t="shared" si="84"/>
        <v>6000</v>
      </c>
    </row>
    <row r="791" spans="1:7" ht="30">
      <c r="A791" s="12" t="s">
        <v>192</v>
      </c>
      <c r="B791" s="10" t="s">
        <v>88</v>
      </c>
      <c r="C791" s="10" t="s">
        <v>51</v>
      </c>
      <c r="D791" s="10" t="s">
        <v>573</v>
      </c>
      <c r="E791" s="10"/>
      <c r="F791" s="11">
        <f t="shared" si="84"/>
        <v>6000</v>
      </c>
      <c r="G791" s="11">
        <f t="shared" si="84"/>
        <v>6000</v>
      </c>
    </row>
    <row r="792" spans="1:7" ht="45">
      <c r="A792" s="13" t="s">
        <v>574</v>
      </c>
      <c r="B792" s="10" t="s">
        <v>88</v>
      </c>
      <c r="C792" s="10" t="s">
        <v>51</v>
      </c>
      <c r="D792" s="10" t="s">
        <v>575</v>
      </c>
      <c r="E792" s="10"/>
      <c r="F792" s="11">
        <f t="shared" si="84"/>
        <v>6000</v>
      </c>
      <c r="G792" s="11">
        <f t="shared" si="84"/>
        <v>6000</v>
      </c>
    </row>
    <row r="793" spans="1:7" ht="15">
      <c r="A793" s="9" t="s">
        <v>9</v>
      </c>
      <c r="B793" s="10" t="s">
        <v>88</v>
      </c>
      <c r="C793" s="10" t="s">
        <v>51</v>
      </c>
      <c r="D793" s="10" t="s">
        <v>575</v>
      </c>
      <c r="E793" s="10" t="s">
        <v>7</v>
      </c>
      <c r="F793" s="11">
        <f t="shared" si="84"/>
        <v>6000</v>
      </c>
      <c r="G793" s="11">
        <f t="shared" si="84"/>
        <v>6000</v>
      </c>
    </row>
    <row r="794" spans="1:7" ht="30">
      <c r="A794" s="15" t="s">
        <v>10</v>
      </c>
      <c r="B794" s="10" t="s">
        <v>88</v>
      </c>
      <c r="C794" s="10" t="s">
        <v>51</v>
      </c>
      <c r="D794" s="10" t="s">
        <v>575</v>
      </c>
      <c r="E794" s="19" t="s">
        <v>8</v>
      </c>
      <c r="F794" s="11">
        <f>'прил 7 '!G509</f>
        <v>6000</v>
      </c>
      <c r="G794" s="11">
        <f>'прил 7 '!H509</f>
        <v>6000</v>
      </c>
    </row>
    <row r="795" spans="1:7" ht="15">
      <c r="A795" s="13" t="s">
        <v>91</v>
      </c>
      <c r="B795" s="10" t="s">
        <v>88</v>
      </c>
      <c r="C795" s="10" t="s">
        <v>54</v>
      </c>
      <c r="D795" s="10"/>
      <c r="E795" s="10"/>
      <c r="F795" s="11">
        <f>F796+F823+F817</f>
        <v>22128</v>
      </c>
      <c r="G795" s="11">
        <f>G796+G823+G817</f>
        <v>28911</v>
      </c>
    </row>
    <row r="796" spans="1:7" ht="30.75">
      <c r="A796" s="63" t="s">
        <v>516</v>
      </c>
      <c r="B796" s="10" t="s">
        <v>88</v>
      </c>
      <c r="C796" s="10" t="s">
        <v>54</v>
      </c>
      <c r="D796" s="19" t="s">
        <v>223</v>
      </c>
      <c r="E796" s="19"/>
      <c r="F796" s="11">
        <f>F797+F802+F812+F807</f>
        <v>3293</v>
      </c>
      <c r="G796" s="11">
        <f>G797+G802+G812+G807</f>
        <v>8774</v>
      </c>
    </row>
    <row r="797" spans="1:7" ht="15">
      <c r="A797" s="9" t="s">
        <v>94</v>
      </c>
      <c r="B797" s="10" t="s">
        <v>88</v>
      </c>
      <c r="C797" s="10" t="s">
        <v>54</v>
      </c>
      <c r="D797" s="19" t="s">
        <v>196</v>
      </c>
      <c r="E797" s="19"/>
      <c r="F797" s="11">
        <f aca="true" t="shared" si="85" ref="F797:G800">F798</f>
        <v>2173</v>
      </c>
      <c r="G797" s="11">
        <f t="shared" si="85"/>
        <v>2173</v>
      </c>
    </row>
    <row r="798" spans="1:7" ht="60">
      <c r="A798" s="40" t="s">
        <v>517</v>
      </c>
      <c r="B798" s="10" t="s">
        <v>88</v>
      </c>
      <c r="C798" s="10" t="s">
        <v>54</v>
      </c>
      <c r="D798" s="19" t="s">
        <v>198</v>
      </c>
      <c r="E798" s="19"/>
      <c r="F798" s="11">
        <f t="shared" si="85"/>
        <v>2173</v>
      </c>
      <c r="G798" s="11">
        <f t="shared" si="85"/>
        <v>2173</v>
      </c>
    </row>
    <row r="799" spans="1:7" ht="30">
      <c r="A799" s="40" t="s">
        <v>417</v>
      </c>
      <c r="B799" s="10" t="s">
        <v>88</v>
      </c>
      <c r="C799" s="10" t="s">
        <v>54</v>
      </c>
      <c r="D799" s="45" t="s">
        <v>416</v>
      </c>
      <c r="E799" s="19"/>
      <c r="F799" s="11">
        <f t="shared" si="85"/>
        <v>2173</v>
      </c>
      <c r="G799" s="11">
        <f t="shared" si="85"/>
        <v>2173</v>
      </c>
    </row>
    <row r="800" spans="1:7" ht="15">
      <c r="A800" s="9" t="s">
        <v>9</v>
      </c>
      <c r="B800" s="10" t="s">
        <v>88</v>
      </c>
      <c r="C800" s="10" t="s">
        <v>54</v>
      </c>
      <c r="D800" s="45" t="s">
        <v>416</v>
      </c>
      <c r="E800" s="10" t="s">
        <v>7</v>
      </c>
      <c r="F800" s="11">
        <f t="shared" si="85"/>
        <v>2173</v>
      </c>
      <c r="G800" s="11">
        <f t="shared" si="85"/>
        <v>2173</v>
      </c>
    </row>
    <row r="801" spans="1:7" ht="30">
      <c r="A801" s="15" t="s">
        <v>10</v>
      </c>
      <c r="B801" s="10" t="s">
        <v>88</v>
      </c>
      <c r="C801" s="10" t="s">
        <v>54</v>
      </c>
      <c r="D801" s="45" t="s">
        <v>416</v>
      </c>
      <c r="E801" s="10" t="s">
        <v>8</v>
      </c>
      <c r="F801" s="11">
        <f>'прил 7 '!G516</f>
        <v>2173</v>
      </c>
      <c r="G801" s="11">
        <f>'прил 7 '!H516</f>
        <v>2173</v>
      </c>
    </row>
    <row r="802" spans="1:7" ht="45">
      <c r="A802" s="9" t="s">
        <v>244</v>
      </c>
      <c r="B802" s="10" t="s">
        <v>88</v>
      </c>
      <c r="C802" s="10" t="s">
        <v>54</v>
      </c>
      <c r="D802" s="19" t="s">
        <v>245</v>
      </c>
      <c r="E802" s="10"/>
      <c r="F802" s="11">
        <f aca="true" t="shared" si="86" ref="F802:G805">F803</f>
        <v>8</v>
      </c>
      <c r="G802" s="11">
        <f t="shared" si="86"/>
        <v>8</v>
      </c>
    </row>
    <row r="803" spans="1:7" ht="30">
      <c r="A803" s="12" t="s">
        <v>246</v>
      </c>
      <c r="B803" s="10" t="s">
        <v>88</v>
      </c>
      <c r="C803" s="10" t="s">
        <v>54</v>
      </c>
      <c r="D803" s="19" t="s">
        <v>247</v>
      </c>
      <c r="E803" s="10"/>
      <c r="F803" s="11">
        <f t="shared" si="86"/>
        <v>8</v>
      </c>
      <c r="G803" s="11">
        <f t="shared" si="86"/>
        <v>8</v>
      </c>
    </row>
    <row r="804" spans="1:7" ht="30">
      <c r="A804" s="42" t="s">
        <v>519</v>
      </c>
      <c r="B804" s="10" t="s">
        <v>88</v>
      </c>
      <c r="C804" s="10" t="s">
        <v>54</v>
      </c>
      <c r="D804" s="19" t="s">
        <v>295</v>
      </c>
      <c r="E804" s="10"/>
      <c r="F804" s="11">
        <f t="shared" si="86"/>
        <v>8</v>
      </c>
      <c r="G804" s="11">
        <f t="shared" si="86"/>
        <v>8</v>
      </c>
    </row>
    <row r="805" spans="1:7" ht="15">
      <c r="A805" s="9" t="s">
        <v>9</v>
      </c>
      <c r="B805" s="10" t="s">
        <v>88</v>
      </c>
      <c r="C805" s="10" t="s">
        <v>54</v>
      </c>
      <c r="D805" s="19" t="s">
        <v>295</v>
      </c>
      <c r="E805" s="10" t="s">
        <v>7</v>
      </c>
      <c r="F805" s="11">
        <f t="shared" si="86"/>
        <v>8</v>
      </c>
      <c r="G805" s="11">
        <f t="shared" si="86"/>
        <v>8</v>
      </c>
    </row>
    <row r="806" spans="1:7" ht="30">
      <c r="A806" s="15" t="s">
        <v>10</v>
      </c>
      <c r="B806" s="10" t="s">
        <v>88</v>
      </c>
      <c r="C806" s="10" t="s">
        <v>54</v>
      </c>
      <c r="D806" s="19" t="s">
        <v>295</v>
      </c>
      <c r="E806" s="10" t="s">
        <v>8</v>
      </c>
      <c r="F806" s="11">
        <f>'прил 7 '!G521</f>
        <v>8</v>
      </c>
      <c r="G806" s="11">
        <f>'прил 7 '!H521</f>
        <v>8</v>
      </c>
    </row>
    <row r="807" spans="1:7" ht="30">
      <c r="A807" s="9" t="s">
        <v>736</v>
      </c>
      <c r="B807" s="10" t="s">
        <v>88</v>
      </c>
      <c r="C807" s="10" t="s">
        <v>54</v>
      </c>
      <c r="D807" s="19" t="s">
        <v>737</v>
      </c>
      <c r="E807" s="37"/>
      <c r="F807" s="46">
        <f aca="true" t="shared" si="87" ref="F807:G810">F808</f>
        <v>1112</v>
      </c>
      <c r="G807" s="46">
        <f t="shared" si="87"/>
        <v>0</v>
      </c>
    </row>
    <row r="808" spans="1:7" ht="30">
      <c r="A808" s="12" t="s">
        <v>738</v>
      </c>
      <c r="B808" s="10" t="s">
        <v>88</v>
      </c>
      <c r="C808" s="10" t="s">
        <v>54</v>
      </c>
      <c r="D808" s="19" t="s">
        <v>739</v>
      </c>
      <c r="E808" s="37"/>
      <c r="F808" s="46">
        <f t="shared" si="87"/>
        <v>1112</v>
      </c>
      <c r="G808" s="46">
        <f t="shared" si="87"/>
        <v>0</v>
      </c>
    </row>
    <row r="809" spans="1:7" ht="75">
      <c r="A809" s="15" t="s">
        <v>741</v>
      </c>
      <c r="B809" s="10" t="s">
        <v>88</v>
      </c>
      <c r="C809" s="10" t="s">
        <v>54</v>
      </c>
      <c r="D809" s="19" t="s">
        <v>740</v>
      </c>
      <c r="E809" s="10"/>
      <c r="F809" s="46">
        <f t="shared" si="87"/>
        <v>1112</v>
      </c>
      <c r="G809" s="46">
        <f t="shared" si="87"/>
        <v>0</v>
      </c>
    </row>
    <row r="810" spans="1:7" ht="30">
      <c r="A810" s="41" t="s">
        <v>5</v>
      </c>
      <c r="B810" s="10" t="s">
        <v>88</v>
      </c>
      <c r="C810" s="10" t="s">
        <v>54</v>
      </c>
      <c r="D810" s="19" t="s">
        <v>740</v>
      </c>
      <c r="E810" s="10" t="s">
        <v>3</v>
      </c>
      <c r="F810" s="46">
        <f t="shared" si="87"/>
        <v>1112</v>
      </c>
      <c r="G810" s="46">
        <f t="shared" si="87"/>
        <v>0</v>
      </c>
    </row>
    <row r="811" spans="1:7" ht="30">
      <c r="A811" s="41" t="s">
        <v>6</v>
      </c>
      <c r="B811" s="10" t="s">
        <v>88</v>
      </c>
      <c r="C811" s="10" t="s">
        <v>54</v>
      </c>
      <c r="D811" s="19" t="s">
        <v>740</v>
      </c>
      <c r="E811" s="10" t="s">
        <v>4</v>
      </c>
      <c r="F811" s="46">
        <f>'прил 7 '!G526</f>
        <v>1112</v>
      </c>
      <c r="G811" s="46">
        <f>'прил 7 '!H526</f>
        <v>0</v>
      </c>
    </row>
    <row r="812" spans="1:7" ht="60">
      <c r="A812" s="42" t="s">
        <v>711</v>
      </c>
      <c r="B812" s="37" t="s">
        <v>88</v>
      </c>
      <c r="C812" s="37" t="s">
        <v>54</v>
      </c>
      <c r="D812" s="45" t="s">
        <v>714</v>
      </c>
      <c r="E812" s="37"/>
      <c r="F812" s="46">
        <f aca="true" t="shared" si="88" ref="F812:G815">F813</f>
        <v>0</v>
      </c>
      <c r="G812" s="46">
        <f t="shared" si="88"/>
        <v>6593</v>
      </c>
    </row>
    <row r="813" spans="1:7" ht="45">
      <c r="A813" s="12" t="s">
        <v>712</v>
      </c>
      <c r="B813" s="37" t="s">
        <v>88</v>
      </c>
      <c r="C813" s="37" t="s">
        <v>54</v>
      </c>
      <c r="D813" s="45" t="s">
        <v>715</v>
      </c>
      <c r="E813" s="37"/>
      <c r="F813" s="46">
        <f t="shared" si="88"/>
        <v>0</v>
      </c>
      <c r="G813" s="46">
        <f t="shared" si="88"/>
        <v>6593</v>
      </c>
    </row>
    <row r="814" spans="1:7" ht="30">
      <c r="A814" s="12" t="s">
        <v>713</v>
      </c>
      <c r="B814" s="37" t="s">
        <v>88</v>
      </c>
      <c r="C814" s="37" t="s">
        <v>54</v>
      </c>
      <c r="D814" s="45" t="s">
        <v>716</v>
      </c>
      <c r="E814" s="37"/>
      <c r="F814" s="46">
        <f t="shared" si="88"/>
        <v>0</v>
      </c>
      <c r="G814" s="46">
        <f t="shared" si="88"/>
        <v>6593</v>
      </c>
    </row>
    <row r="815" spans="1:7" ht="30">
      <c r="A815" s="40" t="s">
        <v>16</v>
      </c>
      <c r="B815" s="37" t="s">
        <v>88</v>
      </c>
      <c r="C815" s="37" t="s">
        <v>54</v>
      </c>
      <c r="D815" s="45" t="s">
        <v>716</v>
      </c>
      <c r="E815" s="37" t="s">
        <v>17</v>
      </c>
      <c r="F815" s="46">
        <f t="shared" si="88"/>
        <v>0</v>
      </c>
      <c r="G815" s="46">
        <f t="shared" si="88"/>
        <v>6593</v>
      </c>
    </row>
    <row r="816" spans="1:7" ht="15">
      <c r="A816" s="40" t="s">
        <v>98</v>
      </c>
      <c r="B816" s="37" t="s">
        <v>88</v>
      </c>
      <c r="C816" s="37" t="s">
        <v>54</v>
      </c>
      <c r="D816" s="45" t="s">
        <v>716</v>
      </c>
      <c r="E816" s="37" t="s">
        <v>97</v>
      </c>
      <c r="F816" s="46">
        <f>'прил 7 '!G531</f>
        <v>0</v>
      </c>
      <c r="G816" s="46">
        <f>'прил 7 '!H531</f>
        <v>6593</v>
      </c>
    </row>
    <row r="817" spans="1:7" ht="30">
      <c r="A817" s="40" t="s">
        <v>729</v>
      </c>
      <c r="B817" s="37" t="s">
        <v>88</v>
      </c>
      <c r="C817" s="37" t="s">
        <v>54</v>
      </c>
      <c r="D817" s="37" t="s">
        <v>224</v>
      </c>
      <c r="E817" s="37"/>
      <c r="F817" s="46">
        <f aca="true" t="shared" si="89" ref="F817:G821">F818</f>
        <v>200</v>
      </c>
      <c r="G817" s="46">
        <f t="shared" si="89"/>
        <v>720</v>
      </c>
    </row>
    <row r="818" spans="1:7" ht="30">
      <c r="A818" s="42" t="s">
        <v>730</v>
      </c>
      <c r="B818" s="37" t="s">
        <v>88</v>
      </c>
      <c r="C818" s="37" t="s">
        <v>54</v>
      </c>
      <c r="D818" s="45" t="s">
        <v>731</v>
      </c>
      <c r="E818" s="45"/>
      <c r="F818" s="46">
        <f t="shared" si="89"/>
        <v>200</v>
      </c>
      <c r="G818" s="46">
        <f t="shared" si="89"/>
        <v>720</v>
      </c>
    </row>
    <row r="819" spans="1:7" ht="45">
      <c r="A819" s="40" t="s">
        <v>732</v>
      </c>
      <c r="B819" s="37" t="s">
        <v>88</v>
      </c>
      <c r="C819" s="37" t="s">
        <v>54</v>
      </c>
      <c r="D819" s="45" t="s">
        <v>733</v>
      </c>
      <c r="E819" s="45"/>
      <c r="F819" s="46">
        <f t="shared" si="89"/>
        <v>200</v>
      </c>
      <c r="G819" s="46">
        <f t="shared" si="89"/>
        <v>720</v>
      </c>
    </row>
    <row r="820" spans="1:7" ht="45">
      <c r="A820" s="40" t="s">
        <v>734</v>
      </c>
      <c r="B820" s="37" t="s">
        <v>88</v>
      </c>
      <c r="C820" s="37" t="s">
        <v>54</v>
      </c>
      <c r="D820" s="45" t="s">
        <v>735</v>
      </c>
      <c r="E820" s="45"/>
      <c r="F820" s="46">
        <f t="shared" si="89"/>
        <v>200</v>
      </c>
      <c r="G820" s="46">
        <f t="shared" si="89"/>
        <v>720</v>
      </c>
    </row>
    <row r="821" spans="1:7" ht="15">
      <c r="A821" s="56" t="s">
        <v>9</v>
      </c>
      <c r="B821" s="37" t="s">
        <v>88</v>
      </c>
      <c r="C821" s="37" t="s">
        <v>54</v>
      </c>
      <c r="D821" s="45" t="s">
        <v>735</v>
      </c>
      <c r="E821" s="45" t="s">
        <v>7</v>
      </c>
      <c r="F821" s="46">
        <f t="shared" si="89"/>
        <v>200</v>
      </c>
      <c r="G821" s="46">
        <f t="shared" si="89"/>
        <v>720</v>
      </c>
    </row>
    <row r="822" spans="1:7" ht="15">
      <c r="A822" s="56" t="s">
        <v>104</v>
      </c>
      <c r="B822" s="37" t="s">
        <v>88</v>
      </c>
      <c r="C822" s="37" t="s">
        <v>54</v>
      </c>
      <c r="D822" s="45" t="s">
        <v>735</v>
      </c>
      <c r="E822" s="45" t="s">
        <v>236</v>
      </c>
      <c r="F822" s="46">
        <f>'прил 7 '!G537</f>
        <v>200</v>
      </c>
      <c r="G822" s="46">
        <f>'прил 7 '!H537</f>
        <v>720</v>
      </c>
    </row>
    <row r="823" spans="1:7" ht="30">
      <c r="A823" s="12" t="s">
        <v>15</v>
      </c>
      <c r="B823" s="10" t="s">
        <v>88</v>
      </c>
      <c r="C823" s="10" t="s">
        <v>54</v>
      </c>
      <c r="D823" s="10" t="s">
        <v>166</v>
      </c>
      <c r="E823" s="10"/>
      <c r="F823" s="11">
        <f>F824</f>
        <v>18635</v>
      </c>
      <c r="G823" s="11">
        <f>G824</f>
        <v>19417</v>
      </c>
    </row>
    <row r="824" spans="1:7" ht="60">
      <c r="A824" s="14" t="s">
        <v>365</v>
      </c>
      <c r="B824" s="10" t="s">
        <v>88</v>
      </c>
      <c r="C824" s="10" t="s">
        <v>54</v>
      </c>
      <c r="D824" s="10" t="s">
        <v>167</v>
      </c>
      <c r="E824" s="10"/>
      <c r="F824" s="11">
        <f>F825+F827</f>
        <v>18635</v>
      </c>
      <c r="G824" s="11">
        <f>G825+G827</f>
        <v>19417</v>
      </c>
    </row>
    <row r="825" spans="1:7" ht="30">
      <c r="A825" s="9" t="s">
        <v>5</v>
      </c>
      <c r="B825" s="10" t="s">
        <v>88</v>
      </c>
      <c r="C825" s="10" t="s">
        <v>54</v>
      </c>
      <c r="D825" s="10" t="s">
        <v>167</v>
      </c>
      <c r="E825" s="10" t="s">
        <v>3</v>
      </c>
      <c r="F825" s="11">
        <f>F826</f>
        <v>141.7</v>
      </c>
      <c r="G825" s="11">
        <f>G826</f>
        <v>147.5</v>
      </c>
    </row>
    <row r="826" spans="1:7" ht="30">
      <c r="A826" s="9" t="s">
        <v>6</v>
      </c>
      <c r="B826" s="10" t="s">
        <v>88</v>
      </c>
      <c r="C826" s="10" t="s">
        <v>54</v>
      </c>
      <c r="D826" s="10" t="s">
        <v>167</v>
      </c>
      <c r="E826" s="10" t="s">
        <v>4</v>
      </c>
      <c r="F826" s="11">
        <f>'прил 7 '!G541</f>
        <v>141.7</v>
      </c>
      <c r="G826" s="11">
        <f>'прил 7 '!H541</f>
        <v>147.5</v>
      </c>
    </row>
    <row r="827" spans="1:7" ht="15">
      <c r="A827" s="22" t="s">
        <v>9</v>
      </c>
      <c r="B827" s="10" t="s">
        <v>88</v>
      </c>
      <c r="C827" s="10" t="s">
        <v>54</v>
      </c>
      <c r="D827" s="10" t="s">
        <v>167</v>
      </c>
      <c r="E827" s="10" t="s">
        <v>7</v>
      </c>
      <c r="F827" s="11">
        <f>F828</f>
        <v>18493.3</v>
      </c>
      <c r="G827" s="11">
        <f>G828</f>
        <v>19269.5</v>
      </c>
    </row>
    <row r="828" spans="1:7" ht="15">
      <c r="A828" s="22" t="s">
        <v>104</v>
      </c>
      <c r="B828" s="10" t="s">
        <v>88</v>
      </c>
      <c r="C828" s="10" t="s">
        <v>54</v>
      </c>
      <c r="D828" s="10" t="s">
        <v>167</v>
      </c>
      <c r="E828" s="10" t="s">
        <v>236</v>
      </c>
      <c r="F828" s="11">
        <f>'прил 7 '!G543</f>
        <v>18493.3</v>
      </c>
      <c r="G828" s="11">
        <f>'прил 7 '!H543</f>
        <v>19269.5</v>
      </c>
    </row>
    <row r="829" spans="1:7" ht="15">
      <c r="A829" s="13" t="s">
        <v>35</v>
      </c>
      <c r="B829" s="10" t="s">
        <v>88</v>
      </c>
      <c r="C829" s="10" t="s">
        <v>57</v>
      </c>
      <c r="D829" s="10"/>
      <c r="E829" s="10"/>
      <c r="F829" s="11">
        <f>F830+F838</f>
        <v>27589</v>
      </c>
      <c r="G829" s="11">
        <f>G830+G838</f>
        <v>30065</v>
      </c>
    </row>
    <row r="830" spans="1:7" ht="30">
      <c r="A830" s="9" t="s">
        <v>248</v>
      </c>
      <c r="B830" s="10" t="s">
        <v>88</v>
      </c>
      <c r="C830" s="10" t="s">
        <v>57</v>
      </c>
      <c r="D830" s="10" t="s">
        <v>143</v>
      </c>
      <c r="E830" s="10"/>
      <c r="F830" s="11">
        <f aca="true" t="shared" si="90" ref="F830:G832">F831</f>
        <v>22635</v>
      </c>
      <c r="G830" s="11">
        <f t="shared" si="90"/>
        <v>22635</v>
      </c>
    </row>
    <row r="831" spans="1:7" ht="15">
      <c r="A831" s="9" t="s">
        <v>108</v>
      </c>
      <c r="B831" s="10" t="s">
        <v>88</v>
      </c>
      <c r="C831" s="10" t="s">
        <v>57</v>
      </c>
      <c r="D831" s="10" t="s">
        <v>144</v>
      </c>
      <c r="E831" s="10"/>
      <c r="F831" s="11">
        <f t="shared" si="90"/>
        <v>22635</v>
      </c>
      <c r="G831" s="11">
        <f t="shared" si="90"/>
        <v>22635</v>
      </c>
    </row>
    <row r="832" spans="1:7" ht="45">
      <c r="A832" s="9" t="s">
        <v>125</v>
      </c>
      <c r="B832" s="10" t="s">
        <v>88</v>
      </c>
      <c r="C832" s="10" t="s">
        <v>57</v>
      </c>
      <c r="D832" s="10" t="s">
        <v>145</v>
      </c>
      <c r="E832" s="10"/>
      <c r="F832" s="11">
        <f t="shared" si="90"/>
        <v>22635</v>
      </c>
      <c r="G832" s="11">
        <f t="shared" si="90"/>
        <v>22635</v>
      </c>
    </row>
    <row r="833" spans="1:7" ht="60">
      <c r="A833" s="9" t="s">
        <v>358</v>
      </c>
      <c r="B833" s="10" t="s">
        <v>88</v>
      </c>
      <c r="C833" s="10" t="s">
        <v>57</v>
      </c>
      <c r="D833" s="10" t="s">
        <v>146</v>
      </c>
      <c r="E833" s="10"/>
      <c r="F833" s="11">
        <f>F834+F836</f>
        <v>22635</v>
      </c>
      <c r="G833" s="11">
        <f>G834+G836</f>
        <v>22635</v>
      </c>
    </row>
    <row r="834" spans="1:7" ht="30">
      <c r="A834" s="12" t="s">
        <v>5</v>
      </c>
      <c r="B834" s="10" t="s">
        <v>88</v>
      </c>
      <c r="C834" s="10" t="s">
        <v>57</v>
      </c>
      <c r="D834" s="10" t="s">
        <v>146</v>
      </c>
      <c r="E834" s="10" t="s">
        <v>3</v>
      </c>
      <c r="F834" s="11">
        <f>F835</f>
        <v>224</v>
      </c>
      <c r="G834" s="11">
        <f>G835</f>
        <v>224</v>
      </c>
    </row>
    <row r="835" spans="1:7" ht="30">
      <c r="A835" s="12" t="s">
        <v>6</v>
      </c>
      <c r="B835" s="10" t="s">
        <v>88</v>
      </c>
      <c r="C835" s="10" t="s">
        <v>57</v>
      </c>
      <c r="D835" s="10" t="s">
        <v>146</v>
      </c>
      <c r="E835" s="10" t="s">
        <v>4</v>
      </c>
      <c r="F835" s="11">
        <f>'прил 7 '!G758</f>
        <v>224</v>
      </c>
      <c r="G835" s="11">
        <f>'прил 7 '!H758</f>
        <v>224</v>
      </c>
    </row>
    <row r="836" spans="1:7" ht="15">
      <c r="A836" s="9" t="s">
        <v>9</v>
      </c>
      <c r="B836" s="10" t="s">
        <v>88</v>
      </c>
      <c r="C836" s="10" t="s">
        <v>57</v>
      </c>
      <c r="D836" s="10" t="s">
        <v>146</v>
      </c>
      <c r="E836" s="10" t="s">
        <v>7</v>
      </c>
      <c r="F836" s="11">
        <f>F837</f>
        <v>22411</v>
      </c>
      <c r="G836" s="11">
        <f>G837</f>
        <v>22411</v>
      </c>
    </row>
    <row r="837" spans="1:7" ht="15">
      <c r="A837" s="9" t="s">
        <v>104</v>
      </c>
      <c r="B837" s="10" t="s">
        <v>88</v>
      </c>
      <c r="C837" s="10" t="s">
        <v>57</v>
      </c>
      <c r="D837" s="10" t="s">
        <v>146</v>
      </c>
      <c r="E837" s="10" t="s">
        <v>236</v>
      </c>
      <c r="F837" s="11">
        <f>'прил 7 '!G760</f>
        <v>22411</v>
      </c>
      <c r="G837" s="11">
        <f>'прил 7 '!H760</f>
        <v>22411</v>
      </c>
    </row>
    <row r="838" spans="1:7" ht="15">
      <c r="A838" s="41" t="s">
        <v>722</v>
      </c>
      <c r="B838" s="37" t="s">
        <v>88</v>
      </c>
      <c r="C838" s="37" t="s">
        <v>57</v>
      </c>
      <c r="D838" s="37" t="s">
        <v>223</v>
      </c>
      <c r="E838" s="37"/>
      <c r="F838" s="39">
        <f aca="true" t="shared" si="91" ref="F838:G842">F839</f>
        <v>4954</v>
      </c>
      <c r="G838" s="39">
        <f t="shared" si="91"/>
        <v>7430</v>
      </c>
    </row>
    <row r="839" spans="1:7" ht="45">
      <c r="A839" s="40" t="s">
        <v>723</v>
      </c>
      <c r="B839" s="37" t="s">
        <v>88</v>
      </c>
      <c r="C839" s="37" t="s">
        <v>57</v>
      </c>
      <c r="D839" s="37" t="s">
        <v>724</v>
      </c>
      <c r="E839" s="37"/>
      <c r="F839" s="39">
        <f t="shared" si="91"/>
        <v>4954</v>
      </c>
      <c r="G839" s="39">
        <f t="shared" si="91"/>
        <v>7430</v>
      </c>
    </row>
    <row r="840" spans="1:7" ht="30">
      <c r="A840" s="40" t="s">
        <v>725</v>
      </c>
      <c r="B840" s="37" t="s">
        <v>88</v>
      </c>
      <c r="C840" s="37" t="s">
        <v>57</v>
      </c>
      <c r="D840" s="37" t="s">
        <v>726</v>
      </c>
      <c r="E840" s="37"/>
      <c r="F840" s="39">
        <f t="shared" si="91"/>
        <v>4954</v>
      </c>
      <c r="G840" s="39">
        <f t="shared" si="91"/>
        <v>7430</v>
      </c>
    </row>
    <row r="841" spans="1:7" ht="60">
      <c r="A841" s="40" t="s">
        <v>728</v>
      </c>
      <c r="B841" s="37" t="s">
        <v>88</v>
      </c>
      <c r="C841" s="37" t="s">
        <v>57</v>
      </c>
      <c r="D841" s="37" t="s">
        <v>727</v>
      </c>
      <c r="E841" s="37"/>
      <c r="F841" s="39">
        <f t="shared" si="91"/>
        <v>4954</v>
      </c>
      <c r="G841" s="39">
        <f t="shared" si="91"/>
        <v>7430</v>
      </c>
    </row>
    <row r="842" spans="1:7" ht="30">
      <c r="A842" s="41" t="s">
        <v>5</v>
      </c>
      <c r="B842" s="37" t="s">
        <v>88</v>
      </c>
      <c r="C842" s="37" t="s">
        <v>57</v>
      </c>
      <c r="D842" s="37" t="s">
        <v>727</v>
      </c>
      <c r="E842" s="37">
        <v>200</v>
      </c>
      <c r="F842" s="39">
        <f t="shared" si="91"/>
        <v>4954</v>
      </c>
      <c r="G842" s="39">
        <f t="shared" si="91"/>
        <v>7430</v>
      </c>
    </row>
    <row r="843" spans="1:7" ht="30">
      <c r="A843" s="41" t="s">
        <v>6</v>
      </c>
      <c r="B843" s="37" t="s">
        <v>88</v>
      </c>
      <c r="C843" s="37" t="s">
        <v>57</v>
      </c>
      <c r="D843" s="37" t="s">
        <v>727</v>
      </c>
      <c r="E843" s="37">
        <v>240</v>
      </c>
      <c r="F843" s="39">
        <f>'прил 7 '!G550</f>
        <v>4954</v>
      </c>
      <c r="G843" s="39">
        <f>'прил 7 '!H550</f>
        <v>7430</v>
      </c>
    </row>
    <row r="844" spans="1:7" ht="15">
      <c r="A844" s="20" t="s">
        <v>40</v>
      </c>
      <c r="B844" s="1" t="s">
        <v>61</v>
      </c>
      <c r="C844" s="1"/>
      <c r="D844" s="1"/>
      <c r="E844" s="1"/>
      <c r="F844" s="8">
        <f>F845+F882+F875</f>
        <v>66163</v>
      </c>
      <c r="G844" s="8">
        <f>G845+G882+G875</f>
        <v>60527</v>
      </c>
    </row>
    <row r="845" spans="1:7" ht="15">
      <c r="A845" s="9" t="s">
        <v>32</v>
      </c>
      <c r="B845" s="10" t="s">
        <v>61</v>
      </c>
      <c r="C845" s="10" t="s">
        <v>51</v>
      </c>
      <c r="D845" s="10"/>
      <c r="E845" s="10"/>
      <c r="F845" s="11">
        <f>F846+F856</f>
        <v>37109</v>
      </c>
      <c r="G845" s="11">
        <f>G846+G856</f>
        <v>37489</v>
      </c>
    </row>
    <row r="846" spans="1:7" ht="45">
      <c r="A846" s="40" t="s">
        <v>476</v>
      </c>
      <c r="B846" s="10" t="s">
        <v>61</v>
      </c>
      <c r="C846" s="10" t="s">
        <v>51</v>
      </c>
      <c r="D846" s="10" t="s">
        <v>193</v>
      </c>
      <c r="E846" s="10"/>
      <c r="F846" s="11">
        <f>F847</f>
        <v>36969</v>
      </c>
      <c r="G846" s="11">
        <f>G847</f>
        <v>37064</v>
      </c>
    </row>
    <row r="847" spans="1:7" ht="30">
      <c r="A847" s="12" t="s">
        <v>115</v>
      </c>
      <c r="B847" s="10" t="s">
        <v>61</v>
      </c>
      <c r="C847" s="10" t="s">
        <v>51</v>
      </c>
      <c r="D847" s="10" t="s">
        <v>194</v>
      </c>
      <c r="E847" s="10"/>
      <c r="F847" s="11">
        <f>F848+F852</f>
        <v>36969</v>
      </c>
      <c r="G847" s="11">
        <f>G848+G852</f>
        <v>37064</v>
      </c>
    </row>
    <row r="848" spans="1:7" ht="30">
      <c r="A848" s="36" t="s">
        <v>477</v>
      </c>
      <c r="B848" s="37" t="s">
        <v>61</v>
      </c>
      <c r="C848" s="37" t="s">
        <v>51</v>
      </c>
      <c r="D848" s="37" t="s">
        <v>478</v>
      </c>
      <c r="E848" s="37"/>
      <c r="F848" s="39">
        <f aca="true" t="shared" si="92" ref="F848:G850">F849</f>
        <v>964</v>
      </c>
      <c r="G848" s="39">
        <f t="shared" si="92"/>
        <v>964</v>
      </c>
    </row>
    <row r="849" spans="1:7" ht="30">
      <c r="A849" s="40" t="s">
        <v>480</v>
      </c>
      <c r="B849" s="37" t="s">
        <v>61</v>
      </c>
      <c r="C849" s="37" t="s">
        <v>51</v>
      </c>
      <c r="D849" s="37" t="s">
        <v>479</v>
      </c>
      <c r="E849" s="37"/>
      <c r="F849" s="39">
        <f t="shared" si="92"/>
        <v>964</v>
      </c>
      <c r="G849" s="39">
        <f t="shared" si="92"/>
        <v>964</v>
      </c>
    </row>
    <row r="850" spans="1:7" ht="30">
      <c r="A850" s="40" t="s">
        <v>5</v>
      </c>
      <c r="B850" s="37" t="s">
        <v>61</v>
      </c>
      <c r="C850" s="37" t="s">
        <v>51</v>
      </c>
      <c r="D850" s="37" t="s">
        <v>479</v>
      </c>
      <c r="E850" s="37" t="s">
        <v>3</v>
      </c>
      <c r="F850" s="39">
        <f t="shared" si="92"/>
        <v>964</v>
      </c>
      <c r="G850" s="39">
        <f t="shared" si="92"/>
        <v>964</v>
      </c>
    </row>
    <row r="851" spans="1:7" ht="30">
      <c r="A851" s="40" t="s">
        <v>6</v>
      </c>
      <c r="B851" s="37" t="s">
        <v>61</v>
      </c>
      <c r="C851" s="37" t="s">
        <v>51</v>
      </c>
      <c r="D851" s="37" t="s">
        <v>479</v>
      </c>
      <c r="E851" s="37" t="s">
        <v>4</v>
      </c>
      <c r="F851" s="39">
        <f>'прил 7 '!G929</f>
        <v>964</v>
      </c>
      <c r="G851" s="39">
        <f>'прил 7 '!H929</f>
        <v>964</v>
      </c>
    </row>
    <row r="852" spans="1:7" ht="30">
      <c r="A852" s="36" t="s">
        <v>481</v>
      </c>
      <c r="B852" s="37" t="s">
        <v>61</v>
      </c>
      <c r="C852" s="37" t="s">
        <v>51</v>
      </c>
      <c r="D852" s="37" t="s">
        <v>482</v>
      </c>
      <c r="E852" s="37"/>
      <c r="F852" s="39">
        <f aca="true" t="shared" si="93" ref="F852:G854">F853</f>
        <v>36005</v>
      </c>
      <c r="G852" s="39">
        <f t="shared" si="93"/>
        <v>36100</v>
      </c>
    </row>
    <row r="853" spans="1:7" ht="30">
      <c r="A853" s="9" t="s">
        <v>428</v>
      </c>
      <c r="B853" s="37" t="s">
        <v>61</v>
      </c>
      <c r="C853" s="37" t="s">
        <v>51</v>
      </c>
      <c r="D853" s="37" t="s">
        <v>483</v>
      </c>
      <c r="E853" s="37"/>
      <c r="F853" s="39">
        <f t="shared" si="93"/>
        <v>36005</v>
      </c>
      <c r="G853" s="39">
        <f t="shared" si="93"/>
        <v>36100</v>
      </c>
    </row>
    <row r="854" spans="1:7" ht="30">
      <c r="A854" s="40" t="s">
        <v>21</v>
      </c>
      <c r="B854" s="37" t="s">
        <v>61</v>
      </c>
      <c r="C854" s="37" t="s">
        <v>51</v>
      </c>
      <c r="D854" s="37" t="s">
        <v>483</v>
      </c>
      <c r="E854" s="37" t="s">
        <v>20</v>
      </c>
      <c r="F854" s="39">
        <f t="shared" si="93"/>
        <v>36005</v>
      </c>
      <c r="G854" s="39">
        <f t="shared" si="93"/>
        <v>36100</v>
      </c>
    </row>
    <row r="855" spans="1:7" ht="15">
      <c r="A855" s="40" t="s">
        <v>79</v>
      </c>
      <c r="B855" s="37" t="s">
        <v>61</v>
      </c>
      <c r="C855" s="37" t="s">
        <v>51</v>
      </c>
      <c r="D855" s="37" t="s">
        <v>483</v>
      </c>
      <c r="E855" s="37" t="s">
        <v>78</v>
      </c>
      <c r="F855" s="39">
        <f>'прил 7 '!G933</f>
        <v>36005</v>
      </c>
      <c r="G855" s="39">
        <f>'прил 7 '!H933</f>
        <v>36100</v>
      </c>
    </row>
    <row r="856" spans="1:7" ht="46.5">
      <c r="A856" s="20" t="s">
        <v>521</v>
      </c>
      <c r="B856" s="10" t="s">
        <v>61</v>
      </c>
      <c r="C856" s="10" t="s">
        <v>51</v>
      </c>
      <c r="D856" s="10" t="s">
        <v>205</v>
      </c>
      <c r="E856" s="10"/>
      <c r="F856" s="11">
        <f>F870+F862+F857</f>
        <v>140</v>
      </c>
      <c r="G856" s="11">
        <f>G870+G862+G857</f>
        <v>425</v>
      </c>
    </row>
    <row r="857" spans="1:7" ht="45">
      <c r="A857" s="36" t="s">
        <v>296</v>
      </c>
      <c r="B857" s="37" t="s">
        <v>61</v>
      </c>
      <c r="C857" s="37" t="s">
        <v>51</v>
      </c>
      <c r="D857" s="37" t="s">
        <v>206</v>
      </c>
      <c r="E857" s="37"/>
      <c r="F857" s="46">
        <f aca="true" t="shared" si="94" ref="F857:G860">F858</f>
        <v>0</v>
      </c>
      <c r="G857" s="46">
        <f t="shared" si="94"/>
        <v>250</v>
      </c>
    </row>
    <row r="858" spans="1:7" ht="60">
      <c r="A858" s="13" t="s">
        <v>522</v>
      </c>
      <c r="B858" s="37" t="s">
        <v>61</v>
      </c>
      <c r="C858" s="37" t="s">
        <v>51</v>
      </c>
      <c r="D858" s="37" t="s">
        <v>207</v>
      </c>
      <c r="E858" s="37"/>
      <c r="F858" s="46">
        <f t="shared" si="94"/>
        <v>0</v>
      </c>
      <c r="G858" s="46">
        <f t="shared" si="94"/>
        <v>250</v>
      </c>
    </row>
    <row r="859" spans="1:7" ht="60">
      <c r="A859" s="36" t="s">
        <v>297</v>
      </c>
      <c r="B859" s="37" t="s">
        <v>61</v>
      </c>
      <c r="C859" s="37" t="s">
        <v>51</v>
      </c>
      <c r="D859" s="37" t="s">
        <v>208</v>
      </c>
      <c r="E859" s="37"/>
      <c r="F859" s="46">
        <f t="shared" si="94"/>
        <v>0</v>
      </c>
      <c r="G859" s="46">
        <f t="shared" si="94"/>
        <v>250</v>
      </c>
    </row>
    <row r="860" spans="1:7" ht="30">
      <c r="A860" s="40" t="s">
        <v>21</v>
      </c>
      <c r="B860" s="37" t="s">
        <v>61</v>
      </c>
      <c r="C860" s="37" t="s">
        <v>51</v>
      </c>
      <c r="D860" s="37" t="s">
        <v>208</v>
      </c>
      <c r="E860" s="37" t="s">
        <v>20</v>
      </c>
      <c r="F860" s="46">
        <f t="shared" si="94"/>
        <v>0</v>
      </c>
      <c r="G860" s="46">
        <f t="shared" si="94"/>
        <v>250</v>
      </c>
    </row>
    <row r="861" spans="1:7" ht="15">
      <c r="A861" s="40" t="s">
        <v>79</v>
      </c>
      <c r="B861" s="37" t="s">
        <v>61</v>
      </c>
      <c r="C861" s="37" t="s">
        <v>51</v>
      </c>
      <c r="D861" s="37" t="s">
        <v>208</v>
      </c>
      <c r="E861" s="37" t="s">
        <v>78</v>
      </c>
      <c r="F861" s="46">
        <f>'прил 7 '!G939</f>
        <v>0</v>
      </c>
      <c r="G861" s="46">
        <f>'прил 7 '!H939</f>
        <v>250</v>
      </c>
    </row>
    <row r="862" spans="1:7" ht="30">
      <c r="A862" s="13" t="s">
        <v>318</v>
      </c>
      <c r="B862" s="10" t="s">
        <v>61</v>
      </c>
      <c r="C862" s="10" t="s">
        <v>51</v>
      </c>
      <c r="D862" s="10" t="s">
        <v>141</v>
      </c>
      <c r="E862" s="10"/>
      <c r="F862" s="11">
        <f>F863</f>
        <v>125</v>
      </c>
      <c r="G862" s="11">
        <f>G863</f>
        <v>140</v>
      </c>
    </row>
    <row r="863" spans="1:7" ht="30">
      <c r="A863" s="13" t="s">
        <v>371</v>
      </c>
      <c r="B863" s="10" t="s">
        <v>61</v>
      </c>
      <c r="C863" s="10" t="s">
        <v>51</v>
      </c>
      <c r="D863" s="10" t="s">
        <v>142</v>
      </c>
      <c r="E863" s="10"/>
      <c r="F863" s="11">
        <f>F864+F867</f>
        <v>125</v>
      </c>
      <c r="G863" s="11">
        <f>G864+G867</f>
        <v>140</v>
      </c>
    </row>
    <row r="864" spans="1:7" ht="30">
      <c r="A864" s="9" t="s">
        <v>320</v>
      </c>
      <c r="B864" s="10" t="s">
        <v>61</v>
      </c>
      <c r="C864" s="10" t="s">
        <v>51</v>
      </c>
      <c r="D864" s="10" t="s">
        <v>319</v>
      </c>
      <c r="E864" s="10"/>
      <c r="F864" s="11">
        <f>F865</f>
        <v>105</v>
      </c>
      <c r="G864" s="11">
        <f>G865</f>
        <v>120</v>
      </c>
    </row>
    <row r="865" spans="1:7" ht="30">
      <c r="A865" s="12" t="s">
        <v>21</v>
      </c>
      <c r="B865" s="10" t="s">
        <v>61</v>
      </c>
      <c r="C865" s="10" t="s">
        <v>51</v>
      </c>
      <c r="D865" s="10" t="s">
        <v>319</v>
      </c>
      <c r="E865" s="10" t="s">
        <v>20</v>
      </c>
      <c r="F865" s="11">
        <f>F866</f>
        <v>105</v>
      </c>
      <c r="G865" s="11">
        <f>G866</f>
        <v>120</v>
      </c>
    </row>
    <row r="866" spans="1:7" ht="15">
      <c r="A866" s="12" t="s">
        <v>79</v>
      </c>
      <c r="B866" s="10" t="s">
        <v>61</v>
      </c>
      <c r="C866" s="10" t="s">
        <v>51</v>
      </c>
      <c r="D866" s="10" t="s">
        <v>319</v>
      </c>
      <c r="E866" s="10" t="s">
        <v>78</v>
      </c>
      <c r="F866" s="11">
        <f>'прил 7 '!G944</f>
        <v>105</v>
      </c>
      <c r="G866" s="11">
        <f>'прил 7 '!H944</f>
        <v>120</v>
      </c>
    </row>
    <row r="867" spans="1:7" ht="30">
      <c r="A867" s="9" t="s">
        <v>322</v>
      </c>
      <c r="B867" s="10" t="s">
        <v>61</v>
      </c>
      <c r="C867" s="10" t="s">
        <v>51</v>
      </c>
      <c r="D867" s="10" t="s">
        <v>321</v>
      </c>
      <c r="E867" s="10"/>
      <c r="F867" s="11">
        <f>F868</f>
        <v>20</v>
      </c>
      <c r="G867" s="11">
        <f>G868</f>
        <v>20</v>
      </c>
    </row>
    <row r="868" spans="1:7" ht="30">
      <c r="A868" s="12" t="s">
        <v>21</v>
      </c>
      <c r="B868" s="10" t="s">
        <v>61</v>
      </c>
      <c r="C868" s="10" t="s">
        <v>51</v>
      </c>
      <c r="D868" s="10" t="s">
        <v>321</v>
      </c>
      <c r="E868" s="10" t="s">
        <v>20</v>
      </c>
      <c r="F868" s="11">
        <f>F869</f>
        <v>20</v>
      </c>
      <c r="G868" s="11">
        <f>G869</f>
        <v>20</v>
      </c>
    </row>
    <row r="869" spans="1:7" ht="15">
      <c r="A869" s="12" t="s">
        <v>79</v>
      </c>
      <c r="B869" s="10" t="s">
        <v>61</v>
      </c>
      <c r="C869" s="10" t="s">
        <v>51</v>
      </c>
      <c r="D869" s="10" t="s">
        <v>321</v>
      </c>
      <c r="E869" s="10" t="s">
        <v>78</v>
      </c>
      <c r="F869" s="11">
        <f>'прил 7 '!G947</f>
        <v>20</v>
      </c>
      <c r="G869" s="11">
        <f>'прил 7 '!H947</f>
        <v>20</v>
      </c>
    </row>
    <row r="870" spans="1:7" ht="30">
      <c r="A870" s="13" t="s">
        <v>328</v>
      </c>
      <c r="B870" s="10" t="s">
        <v>61</v>
      </c>
      <c r="C870" s="10" t="s">
        <v>51</v>
      </c>
      <c r="D870" s="10" t="s">
        <v>327</v>
      </c>
      <c r="E870" s="10"/>
      <c r="F870" s="28">
        <f aca="true" t="shared" si="95" ref="F870:G873">F871</f>
        <v>15</v>
      </c>
      <c r="G870" s="28">
        <f t="shared" si="95"/>
        <v>35</v>
      </c>
    </row>
    <row r="871" spans="1:7" ht="45">
      <c r="A871" s="13" t="s">
        <v>532</v>
      </c>
      <c r="B871" s="10" t="s">
        <v>61</v>
      </c>
      <c r="C871" s="10" t="s">
        <v>51</v>
      </c>
      <c r="D871" s="10" t="s">
        <v>329</v>
      </c>
      <c r="E871" s="10"/>
      <c r="F871" s="28">
        <f t="shared" si="95"/>
        <v>15</v>
      </c>
      <c r="G871" s="28">
        <f t="shared" si="95"/>
        <v>35</v>
      </c>
    </row>
    <row r="872" spans="1:7" ht="45">
      <c r="A872" s="9" t="s">
        <v>331</v>
      </c>
      <c r="B872" s="10" t="s">
        <v>61</v>
      </c>
      <c r="C872" s="10" t="s">
        <v>51</v>
      </c>
      <c r="D872" s="10" t="s">
        <v>330</v>
      </c>
      <c r="E872" s="10"/>
      <c r="F872" s="28">
        <f t="shared" si="95"/>
        <v>15</v>
      </c>
      <c r="G872" s="28">
        <f t="shared" si="95"/>
        <v>35</v>
      </c>
    </row>
    <row r="873" spans="1:7" ht="30">
      <c r="A873" s="12" t="s">
        <v>21</v>
      </c>
      <c r="B873" s="10" t="s">
        <v>61</v>
      </c>
      <c r="C873" s="10" t="s">
        <v>51</v>
      </c>
      <c r="D873" s="10" t="s">
        <v>330</v>
      </c>
      <c r="E873" s="10" t="s">
        <v>20</v>
      </c>
      <c r="F873" s="28">
        <f t="shared" si="95"/>
        <v>15</v>
      </c>
      <c r="G873" s="28">
        <f t="shared" si="95"/>
        <v>35</v>
      </c>
    </row>
    <row r="874" spans="1:7" ht="15">
      <c r="A874" s="12" t="s">
        <v>79</v>
      </c>
      <c r="B874" s="10" t="s">
        <v>61</v>
      </c>
      <c r="C874" s="10" t="s">
        <v>51</v>
      </c>
      <c r="D874" s="10" t="s">
        <v>330</v>
      </c>
      <c r="E874" s="10" t="s">
        <v>78</v>
      </c>
      <c r="F874" s="28">
        <f>'прил 7 '!G952</f>
        <v>15</v>
      </c>
      <c r="G874" s="28">
        <f>'прил 7 '!H952</f>
        <v>35</v>
      </c>
    </row>
    <row r="875" spans="1:7" ht="15">
      <c r="A875" s="40" t="s">
        <v>487</v>
      </c>
      <c r="B875" s="37" t="s">
        <v>61</v>
      </c>
      <c r="C875" s="37" t="s">
        <v>52</v>
      </c>
      <c r="D875" s="37"/>
      <c r="E875" s="37"/>
      <c r="F875" s="46">
        <f aca="true" t="shared" si="96" ref="F875:G880">F876</f>
        <v>6900</v>
      </c>
      <c r="G875" s="46">
        <f t="shared" si="96"/>
        <v>0</v>
      </c>
    </row>
    <row r="876" spans="1:7" ht="45">
      <c r="A876" s="40" t="s">
        <v>476</v>
      </c>
      <c r="B876" s="37" t="s">
        <v>61</v>
      </c>
      <c r="C876" s="37" t="s">
        <v>52</v>
      </c>
      <c r="D876" s="37" t="s">
        <v>193</v>
      </c>
      <c r="E876" s="37"/>
      <c r="F876" s="46">
        <f t="shared" si="96"/>
        <v>6900</v>
      </c>
      <c r="G876" s="46">
        <f t="shared" si="96"/>
        <v>0</v>
      </c>
    </row>
    <row r="877" spans="1:7" ht="30">
      <c r="A877" s="40" t="s">
        <v>415</v>
      </c>
      <c r="B877" s="37" t="s">
        <v>61</v>
      </c>
      <c r="C877" s="37" t="s">
        <v>52</v>
      </c>
      <c r="D877" s="37" t="s">
        <v>414</v>
      </c>
      <c r="E877" s="37"/>
      <c r="F877" s="46">
        <f t="shared" si="96"/>
        <v>6900</v>
      </c>
      <c r="G877" s="46">
        <f t="shared" si="96"/>
        <v>0</v>
      </c>
    </row>
    <row r="878" spans="1:7" ht="45">
      <c r="A878" s="40" t="s">
        <v>485</v>
      </c>
      <c r="B878" s="37" t="s">
        <v>61</v>
      </c>
      <c r="C878" s="37" t="s">
        <v>52</v>
      </c>
      <c r="D878" s="37" t="s">
        <v>413</v>
      </c>
      <c r="E878" s="37"/>
      <c r="F878" s="46">
        <f t="shared" si="96"/>
        <v>6900</v>
      </c>
      <c r="G878" s="46">
        <f t="shared" si="96"/>
        <v>0</v>
      </c>
    </row>
    <row r="879" spans="1:7" ht="30">
      <c r="A879" s="40" t="s">
        <v>486</v>
      </c>
      <c r="B879" s="37" t="s">
        <v>61</v>
      </c>
      <c r="C879" s="37" t="s">
        <v>52</v>
      </c>
      <c r="D879" s="37" t="s">
        <v>488</v>
      </c>
      <c r="E879" s="37"/>
      <c r="F879" s="46">
        <f t="shared" si="96"/>
        <v>6900</v>
      </c>
      <c r="G879" s="46">
        <f t="shared" si="96"/>
        <v>0</v>
      </c>
    </row>
    <row r="880" spans="1:7" ht="30">
      <c r="A880" s="40" t="s">
        <v>5</v>
      </c>
      <c r="B880" s="37" t="s">
        <v>61</v>
      </c>
      <c r="C880" s="37" t="s">
        <v>52</v>
      </c>
      <c r="D880" s="37" t="s">
        <v>488</v>
      </c>
      <c r="E880" s="37" t="s">
        <v>3</v>
      </c>
      <c r="F880" s="46">
        <f t="shared" si="96"/>
        <v>6900</v>
      </c>
      <c r="G880" s="46">
        <f t="shared" si="96"/>
        <v>0</v>
      </c>
    </row>
    <row r="881" spans="1:7" ht="30">
      <c r="A881" s="40" t="s">
        <v>6</v>
      </c>
      <c r="B881" s="37" t="s">
        <v>61</v>
      </c>
      <c r="C881" s="37" t="s">
        <v>52</v>
      </c>
      <c r="D881" s="37" t="s">
        <v>488</v>
      </c>
      <c r="E881" s="37" t="s">
        <v>4</v>
      </c>
      <c r="F881" s="46">
        <f>'прил 7 '!G959</f>
        <v>6900</v>
      </c>
      <c r="G881" s="46">
        <f>'прил 7 '!H959</f>
        <v>0</v>
      </c>
    </row>
    <row r="882" spans="1:7" ht="15">
      <c r="A882" s="40" t="s">
        <v>484</v>
      </c>
      <c r="B882" s="37" t="s">
        <v>61</v>
      </c>
      <c r="C882" s="37" t="s">
        <v>54</v>
      </c>
      <c r="D882" s="37"/>
      <c r="E882" s="37"/>
      <c r="F882" s="46">
        <f aca="true" t="shared" si="97" ref="F882:G887">F883</f>
        <v>22154</v>
      </c>
      <c r="G882" s="46">
        <f t="shared" si="97"/>
        <v>23038</v>
      </c>
    </row>
    <row r="883" spans="1:7" ht="45">
      <c r="A883" s="40" t="s">
        <v>476</v>
      </c>
      <c r="B883" s="37" t="s">
        <v>61</v>
      </c>
      <c r="C883" s="37" t="s">
        <v>54</v>
      </c>
      <c r="D883" s="37" t="s">
        <v>193</v>
      </c>
      <c r="E883" s="37"/>
      <c r="F883" s="46">
        <f t="shared" si="97"/>
        <v>22154</v>
      </c>
      <c r="G883" s="46">
        <f t="shared" si="97"/>
        <v>23038</v>
      </c>
    </row>
    <row r="884" spans="1:7" ht="30">
      <c r="A884" s="40" t="s">
        <v>115</v>
      </c>
      <c r="B884" s="37" t="s">
        <v>61</v>
      </c>
      <c r="C884" s="37" t="s">
        <v>54</v>
      </c>
      <c r="D884" s="37" t="s">
        <v>194</v>
      </c>
      <c r="E884" s="37"/>
      <c r="F884" s="46">
        <f t="shared" si="97"/>
        <v>22154</v>
      </c>
      <c r="G884" s="46">
        <f t="shared" si="97"/>
        <v>23038</v>
      </c>
    </row>
    <row r="885" spans="1:7" ht="30">
      <c r="A885" s="36" t="s">
        <v>481</v>
      </c>
      <c r="B885" s="37" t="s">
        <v>61</v>
      </c>
      <c r="C885" s="37" t="s">
        <v>54</v>
      </c>
      <c r="D885" s="37" t="s">
        <v>482</v>
      </c>
      <c r="E885" s="37"/>
      <c r="F885" s="46">
        <f t="shared" si="97"/>
        <v>22154</v>
      </c>
      <c r="G885" s="46">
        <f t="shared" si="97"/>
        <v>23038</v>
      </c>
    </row>
    <row r="886" spans="1:7" ht="30">
      <c r="A886" s="9" t="s">
        <v>428</v>
      </c>
      <c r="B886" s="37" t="s">
        <v>61</v>
      </c>
      <c r="C886" s="37" t="s">
        <v>54</v>
      </c>
      <c r="D886" s="37" t="s">
        <v>483</v>
      </c>
      <c r="E886" s="37"/>
      <c r="F886" s="46">
        <f t="shared" si="97"/>
        <v>22154</v>
      </c>
      <c r="G886" s="46">
        <f t="shared" si="97"/>
        <v>23038</v>
      </c>
    </row>
    <row r="887" spans="1:7" ht="30">
      <c r="A887" s="40" t="s">
        <v>21</v>
      </c>
      <c r="B887" s="37" t="s">
        <v>61</v>
      </c>
      <c r="C887" s="37" t="s">
        <v>54</v>
      </c>
      <c r="D887" s="37" t="s">
        <v>483</v>
      </c>
      <c r="E887" s="37" t="s">
        <v>20</v>
      </c>
      <c r="F887" s="46">
        <f t="shared" si="97"/>
        <v>22154</v>
      </c>
      <c r="G887" s="46">
        <f t="shared" si="97"/>
        <v>23038</v>
      </c>
    </row>
    <row r="888" spans="1:7" ht="15">
      <c r="A888" s="40" t="s">
        <v>92</v>
      </c>
      <c r="B888" s="37" t="s">
        <v>61</v>
      </c>
      <c r="C888" s="37" t="s">
        <v>54</v>
      </c>
      <c r="D888" s="37" t="s">
        <v>483</v>
      </c>
      <c r="E888" s="37" t="s">
        <v>77</v>
      </c>
      <c r="F888" s="46">
        <f>'прил 7 '!G966</f>
        <v>22154</v>
      </c>
      <c r="G888" s="46">
        <f>'прил 7 '!H966</f>
        <v>23038</v>
      </c>
    </row>
    <row r="889" spans="1:7" ht="15">
      <c r="A889" s="17" t="s">
        <v>345</v>
      </c>
      <c r="B889" s="10" t="s">
        <v>63</v>
      </c>
      <c r="C889" s="10"/>
      <c r="D889" s="10"/>
      <c r="E889" s="10"/>
      <c r="F889" s="28">
        <f>F890</f>
        <v>7854</v>
      </c>
      <c r="G889" s="28">
        <f>G890</f>
        <v>8177</v>
      </c>
    </row>
    <row r="890" spans="1:7" ht="15">
      <c r="A890" s="12" t="s">
        <v>344</v>
      </c>
      <c r="B890" s="10" t="s">
        <v>63</v>
      </c>
      <c r="C890" s="10" t="s">
        <v>57</v>
      </c>
      <c r="D890" s="10"/>
      <c r="E890" s="10"/>
      <c r="F890" s="28">
        <f>F891</f>
        <v>7854</v>
      </c>
      <c r="G890" s="28">
        <f>G891</f>
        <v>8177</v>
      </c>
    </row>
    <row r="891" spans="1:7" ht="78">
      <c r="A891" s="63" t="s">
        <v>666</v>
      </c>
      <c r="B891" s="37" t="s">
        <v>63</v>
      </c>
      <c r="C891" s="37" t="s">
        <v>57</v>
      </c>
      <c r="D891" s="37" t="s">
        <v>275</v>
      </c>
      <c r="E891" s="37"/>
      <c r="F891" s="46">
        <f>F892+F902</f>
        <v>7854</v>
      </c>
      <c r="G891" s="46">
        <f>G892+G902</f>
        <v>8177</v>
      </c>
    </row>
    <row r="892" spans="1:7" ht="90">
      <c r="A892" s="12" t="s">
        <v>667</v>
      </c>
      <c r="B892" s="37" t="s">
        <v>63</v>
      </c>
      <c r="C892" s="37" t="s">
        <v>57</v>
      </c>
      <c r="D892" s="10" t="s">
        <v>273</v>
      </c>
      <c r="E892" s="37"/>
      <c r="F892" s="46">
        <f>F893+F896+F899</f>
        <v>7214</v>
      </c>
      <c r="G892" s="46">
        <f>G893+G896+G899</f>
        <v>7522</v>
      </c>
    </row>
    <row r="893" spans="1:7" ht="15">
      <c r="A893" s="15" t="s">
        <v>429</v>
      </c>
      <c r="B893" s="37" t="s">
        <v>63</v>
      </c>
      <c r="C893" s="37" t="s">
        <v>57</v>
      </c>
      <c r="D893" s="10" t="s">
        <v>418</v>
      </c>
      <c r="E893" s="10"/>
      <c r="F893" s="11">
        <f>F894</f>
        <v>874</v>
      </c>
      <c r="G893" s="11">
        <f>G894</f>
        <v>900</v>
      </c>
    </row>
    <row r="894" spans="1:7" ht="30">
      <c r="A894" s="12" t="s">
        <v>5</v>
      </c>
      <c r="B894" s="37" t="s">
        <v>63</v>
      </c>
      <c r="C894" s="37" t="s">
        <v>57</v>
      </c>
      <c r="D894" s="10" t="s">
        <v>418</v>
      </c>
      <c r="E894" s="10" t="s">
        <v>3</v>
      </c>
      <c r="F894" s="11">
        <f>F895</f>
        <v>874</v>
      </c>
      <c r="G894" s="11">
        <f>G895</f>
        <v>900</v>
      </c>
    </row>
    <row r="895" spans="1:7" ht="30">
      <c r="A895" s="12" t="s">
        <v>6</v>
      </c>
      <c r="B895" s="37" t="s">
        <v>63</v>
      </c>
      <c r="C895" s="37" t="s">
        <v>57</v>
      </c>
      <c r="D895" s="10" t="s">
        <v>418</v>
      </c>
      <c r="E895" s="10" t="s">
        <v>4</v>
      </c>
      <c r="F895" s="11">
        <f>'прил 7 '!G557</f>
        <v>874</v>
      </c>
      <c r="G895" s="11">
        <f>'прил 7 '!H557</f>
        <v>900</v>
      </c>
    </row>
    <row r="896" spans="1:7" ht="60">
      <c r="A896" s="12" t="s">
        <v>671</v>
      </c>
      <c r="B896" s="37" t="s">
        <v>63</v>
      </c>
      <c r="C896" s="37" t="s">
        <v>57</v>
      </c>
      <c r="D896" s="10" t="s">
        <v>670</v>
      </c>
      <c r="E896" s="10"/>
      <c r="F896" s="11">
        <f>F897</f>
        <v>4780</v>
      </c>
      <c r="G896" s="11">
        <f>G897</f>
        <v>5000</v>
      </c>
    </row>
    <row r="897" spans="1:7" ht="30">
      <c r="A897" s="12" t="s">
        <v>5</v>
      </c>
      <c r="B897" s="37" t="s">
        <v>63</v>
      </c>
      <c r="C897" s="37" t="s">
        <v>57</v>
      </c>
      <c r="D897" s="10" t="s">
        <v>670</v>
      </c>
      <c r="E897" s="10" t="s">
        <v>3</v>
      </c>
      <c r="F897" s="11">
        <f>F898</f>
        <v>4780</v>
      </c>
      <c r="G897" s="11">
        <f>G898</f>
        <v>5000</v>
      </c>
    </row>
    <row r="898" spans="1:7" ht="30">
      <c r="A898" s="12" t="s">
        <v>6</v>
      </c>
      <c r="B898" s="37" t="s">
        <v>63</v>
      </c>
      <c r="C898" s="37" t="s">
        <v>57</v>
      </c>
      <c r="D898" s="10" t="s">
        <v>670</v>
      </c>
      <c r="E898" s="10" t="s">
        <v>4</v>
      </c>
      <c r="F898" s="11">
        <f>'прил 7 '!G560</f>
        <v>4780</v>
      </c>
      <c r="G898" s="11">
        <f>'прил 7 '!H560</f>
        <v>5000</v>
      </c>
    </row>
    <row r="899" spans="1:7" ht="45">
      <c r="A899" s="12" t="s">
        <v>673</v>
      </c>
      <c r="B899" s="37" t="s">
        <v>63</v>
      </c>
      <c r="C899" s="37" t="s">
        <v>57</v>
      </c>
      <c r="D899" s="10" t="s">
        <v>672</v>
      </c>
      <c r="E899" s="10"/>
      <c r="F899" s="11">
        <f>F900</f>
        <v>1560</v>
      </c>
      <c r="G899" s="11">
        <f>G900</f>
        <v>1622</v>
      </c>
    </row>
    <row r="900" spans="1:7" ht="30">
      <c r="A900" s="12" t="s">
        <v>5</v>
      </c>
      <c r="B900" s="37" t="s">
        <v>63</v>
      </c>
      <c r="C900" s="37" t="s">
        <v>57</v>
      </c>
      <c r="D900" s="10" t="s">
        <v>672</v>
      </c>
      <c r="E900" s="10" t="s">
        <v>3</v>
      </c>
      <c r="F900" s="11">
        <f>F901</f>
        <v>1560</v>
      </c>
      <c r="G900" s="11">
        <f>G901</f>
        <v>1622</v>
      </c>
    </row>
    <row r="901" spans="1:7" ht="30">
      <c r="A901" s="12" t="s">
        <v>6</v>
      </c>
      <c r="B901" s="37" t="s">
        <v>63</v>
      </c>
      <c r="C901" s="37" t="s">
        <v>57</v>
      </c>
      <c r="D901" s="10" t="s">
        <v>672</v>
      </c>
      <c r="E901" s="10" t="s">
        <v>4</v>
      </c>
      <c r="F901" s="11">
        <f>'прил 7 '!G563</f>
        <v>1560</v>
      </c>
      <c r="G901" s="11">
        <f>'прил 7 '!H563</f>
        <v>1622</v>
      </c>
    </row>
    <row r="902" spans="1:7" ht="30">
      <c r="A902" s="12" t="s">
        <v>674</v>
      </c>
      <c r="B902" s="37" t="s">
        <v>63</v>
      </c>
      <c r="C902" s="37" t="s">
        <v>57</v>
      </c>
      <c r="D902" s="10" t="s">
        <v>274</v>
      </c>
      <c r="E902" s="10"/>
      <c r="F902" s="11">
        <f>F903</f>
        <v>640</v>
      </c>
      <c r="G902" s="11">
        <f>G903</f>
        <v>655</v>
      </c>
    </row>
    <row r="903" spans="1:7" ht="45">
      <c r="A903" s="12" t="s">
        <v>680</v>
      </c>
      <c r="B903" s="37" t="s">
        <v>63</v>
      </c>
      <c r="C903" s="37" t="s">
        <v>57</v>
      </c>
      <c r="D903" s="10" t="s">
        <v>679</v>
      </c>
      <c r="E903" s="10"/>
      <c r="F903" s="11">
        <f>F904</f>
        <v>640</v>
      </c>
      <c r="G903" s="11">
        <f>G904</f>
        <v>655</v>
      </c>
    </row>
    <row r="904" spans="1:7" ht="30">
      <c r="A904" s="12" t="s">
        <v>5</v>
      </c>
      <c r="B904" s="37" t="s">
        <v>63</v>
      </c>
      <c r="C904" s="37" t="s">
        <v>57</v>
      </c>
      <c r="D904" s="10" t="s">
        <v>679</v>
      </c>
      <c r="E904" s="10" t="s">
        <v>3</v>
      </c>
      <c r="F904" s="11">
        <f>F905</f>
        <v>640</v>
      </c>
      <c r="G904" s="11">
        <f>G905</f>
        <v>655</v>
      </c>
    </row>
    <row r="905" spans="1:7" ht="30">
      <c r="A905" s="12" t="s">
        <v>6</v>
      </c>
      <c r="B905" s="37" t="s">
        <v>63</v>
      </c>
      <c r="C905" s="37" t="s">
        <v>57</v>
      </c>
      <c r="D905" s="10" t="s">
        <v>679</v>
      </c>
      <c r="E905" s="10" t="s">
        <v>4</v>
      </c>
      <c r="F905" s="11">
        <f>'прил 7 '!G567</f>
        <v>640</v>
      </c>
      <c r="G905" s="11">
        <f>'прил 7 '!H567</f>
        <v>655</v>
      </c>
    </row>
    <row r="906" spans="1:7" ht="15">
      <c r="A906" s="20" t="s">
        <v>60</v>
      </c>
      <c r="B906" s="1" t="s">
        <v>28</v>
      </c>
      <c r="C906" s="1"/>
      <c r="D906" s="18"/>
      <c r="E906" s="18"/>
      <c r="F906" s="8">
        <f aca="true" t="shared" si="98" ref="F906:G912">F907</f>
        <v>20000</v>
      </c>
      <c r="G906" s="8">
        <f t="shared" si="98"/>
        <v>17000</v>
      </c>
    </row>
    <row r="907" spans="1:7" ht="30">
      <c r="A907" s="13" t="s">
        <v>279</v>
      </c>
      <c r="B907" s="10" t="s">
        <v>28</v>
      </c>
      <c r="C907" s="10" t="s">
        <v>51</v>
      </c>
      <c r="D907" s="19"/>
      <c r="E907" s="19"/>
      <c r="F907" s="11">
        <f t="shared" si="98"/>
        <v>20000</v>
      </c>
      <c r="G907" s="11">
        <f t="shared" si="98"/>
        <v>17000</v>
      </c>
    </row>
    <row r="908" spans="1:7" ht="46.5">
      <c r="A908" s="63" t="s">
        <v>571</v>
      </c>
      <c r="B908" s="10" t="s">
        <v>28</v>
      </c>
      <c r="C908" s="10" t="s">
        <v>51</v>
      </c>
      <c r="D908" s="10" t="s">
        <v>185</v>
      </c>
      <c r="E908" s="19"/>
      <c r="F908" s="11">
        <f t="shared" si="98"/>
        <v>20000</v>
      </c>
      <c r="G908" s="11">
        <f t="shared" si="98"/>
        <v>17000</v>
      </c>
    </row>
    <row r="909" spans="1:7" ht="15">
      <c r="A909" s="13" t="s">
        <v>117</v>
      </c>
      <c r="B909" s="10" t="s">
        <v>28</v>
      </c>
      <c r="C909" s="10" t="s">
        <v>51</v>
      </c>
      <c r="D909" s="10" t="s">
        <v>187</v>
      </c>
      <c r="E909" s="10"/>
      <c r="F909" s="11">
        <f t="shared" si="98"/>
        <v>20000</v>
      </c>
      <c r="G909" s="11">
        <f t="shared" si="98"/>
        <v>17000</v>
      </c>
    </row>
    <row r="910" spans="1:7" ht="30">
      <c r="A910" s="12" t="s">
        <v>191</v>
      </c>
      <c r="B910" s="10" t="s">
        <v>28</v>
      </c>
      <c r="C910" s="10" t="s">
        <v>51</v>
      </c>
      <c r="D910" s="37" t="s">
        <v>627</v>
      </c>
      <c r="E910" s="10"/>
      <c r="F910" s="11">
        <f t="shared" si="98"/>
        <v>20000</v>
      </c>
      <c r="G910" s="11">
        <f t="shared" si="98"/>
        <v>17000</v>
      </c>
    </row>
    <row r="911" spans="1:7" ht="30">
      <c r="A911" s="12" t="s">
        <v>189</v>
      </c>
      <c r="B911" s="10" t="s">
        <v>28</v>
      </c>
      <c r="C911" s="10" t="s">
        <v>51</v>
      </c>
      <c r="D911" s="37" t="s">
        <v>628</v>
      </c>
      <c r="E911" s="10"/>
      <c r="F911" s="11">
        <f t="shared" si="98"/>
        <v>20000</v>
      </c>
      <c r="G911" s="11">
        <f t="shared" si="98"/>
        <v>17000</v>
      </c>
    </row>
    <row r="912" spans="1:7" ht="15">
      <c r="A912" s="13" t="s">
        <v>25</v>
      </c>
      <c r="B912" s="10" t="s">
        <v>28</v>
      </c>
      <c r="C912" s="10" t="s">
        <v>51</v>
      </c>
      <c r="D912" s="37" t="s">
        <v>628</v>
      </c>
      <c r="E912" s="10" t="s">
        <v>23</v>
      </c>
      <c r="F912" s="11">
        <f t="shared" si="98"/>
        <v>20000</v>
      </c>
      <c r="G912" s="11">
        <f t="shared" si="98"/>
        <v>17000</v>
      </c>
    </row>
    <row r="913" spans="1:7" ht="15">
      <c r="A913" s="13" t="s">
        <v>80</v>
      </c>
      <c r="B913" s="10" t="s">
        <v>28</v>
      </c>
      <c r="C913" s="10" t="s">
        <v>51</v>
      </c>
      <c r="D913" s="37" t="s">
        <v>628</v>
      </c>
      <c r="E913" s="10" t="s">
        <v>24</v>
      </c>
      <c r="F913" s="11">
        <f>'прил 7 '!G575</f>
        <v>20000</v>
      </c>
      <c r="G913" s="11">
        <f>'прил 7 '!H575</f>
        <v>17000</v>
      </c>
    </row>
    <row r="914" spans="1:7" ht="15">
      <c r="A914" s="30" t="s">
        <v>43</v>
      </c>
      <c r="B914" s="31"/>
      <c r="C914" s="1"/>
      <c r="D914" s="31"/>
      <c r="E914" s="31"/>
      <c r="F914" s="16">
        <f>F15+F137+F152++F235+F375+F468+F489+F706+F781+F787+F844+F906+F889</f>
        <v>2011515.4</v>
      </c>
      <c r="G914" s="16">
        <f>G15+G137+G152++G235+G375+G468+G489+G706+G781+G787+G844+G906+G889</f>
        <v>2237401.7</v>
      </c>
    </row>
    <row r="915" spans="1:5" ht="15">
      <c r="A915" s="4"/>
      <c r="B915" s="4"/>
      <c r="C915" s="5"/>
      <c r="D915" s="4"/>
      <c r="E915" s="4"/>
    </row>
    <row r="916" spans="1:5" ht="15">
      <c r="A916" s="3"/>
      <c r="B916" s="4"/>
      <c r="C916" s="4"/>
      <c r="D916" s="4"/>
      <c r="E916" s="4"/>
    </row>
    <row r="917" spans="1:5" ht="15">
      <c r="A917" s="3"/>
      <c r="B917" s="4"/>
      <c r="C917" s="4"/>
      <c r="D917" s="4"/>
      <c r="E917" s="4"/>
    </row>
    <row r="918" spans="1:3" ht="15">
      <c r="A918" s="4"/>
      <c r="C918" s="4"/>
    </row>
  </sheetData>
  <sheetProtection/>
  <mergeCells count="16">
    <mergeCell ref="A13:A14"/>
    <mergeCell ref="B13:B14"/>
    <mergeCell ref="C13:C14"/>
    <mergeCell ref="A11:E11"/>
    <mergeCell ref="B2:E2"/>
    <mergeCell ref="F13:F14"/>
    <mergeCell ref="G13:G14"/>
    <mergeCell ref="D13:D14"/>
    <mergeCell ref="E13:E14"/>
    <mergeCell ref="B3:G3"/>
    <mergeCell ref="B4:G4"/>
    <mergeCell ref="B5:G5"/>
    <mergeCell ref="B6:G6"/>
    <mergeCell ref="A8:G8"/>
    <mergeCell ref="A10:G10"/>
    <mergeCell ref="A9:G9"/>
  </mergeCells>
  <printOptions/>
  <pageMargins left="0.6692913385826772" right="0.1968503937007874" top="0.3937007874015748" bottom="0.31496062992125984" header="0.1968503937007874" footer="0.1968503937007874"/>
  <pageSetup horizontalDpi="600" verticalDpi="600" orientation="portrait" paperSize="9" scale="60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679"/>
  <sheetViews>
    <sheetView zoomScale="55" zoomScaleNormal="55" zoomScalePageLayoutView="0" workbookViewId="0" topLeftCell="A661">
      <selection activeCell="D548" sqref="D548:E548"/>
    </sheetView>
  </sheetViews>
  <sheetFormatPr defaultColWidth="9.28125" defaultRowHeight="15"/>
  <cols>
    <col min="1" max="1" width="63.00390625" style="2" customWidth="1"/>
    <col min="2" max="2" width="19.57421875" style="2" customWidth="1"/>
    <col min="3" max="3" width="13.28125" style="2" customWidth="1"/>
    <col min="4" max="4" width="15.7109375" style="2" customWidth="1"/>
    <col min="5" max="5" width="14.57421875" style="2" customWidth="1"/>
    <col min="6" max="16384" width="9.28125" style="2" customWidth="1"/>
  </cols>
  <sheetData>
    <row r="2" spans="1:5" ht="15">
      <c r="A2" s="7"/>
      <c r="B2" s="83" t="s">
        <v>747</v>
      </c>
      <c r="C2" s="83"/>
      <c r="D2" s="92"/>
      <c r="E2" s="92"/>
    </row>
    <row r="3" spans="1:5" ht="15">
      <c r="A3" s="87" t="s">
        <v>374</v>
      </c>
      <c r="B3" s="92"/>
      <c r="C3" s="92"/>
      <c r="D3" s="92"/>
      <c r="E3" s="92"/>
    </row>
    <row r="4" spans="1:5" ht="15">
      <c r="A4" s="91" t="s">
        <v>746</v>
      </c>
      <c r="B4" s="93"/>
      <c r="C4" s="93"/>
      <c r="D4" s="93"/>
      <c r="E4" s="93"/>
    </row>
    <row r="5" spans="1:5" ht="15.75" customHeight="1">
      <c r="A5" s="87" t="s">
        <v>709</v>
      </c>
      <c r="B5" s="94"/>
      <c r="C5" s="94"/>
      <c r="D5" s="94"/>
      <c r="E5" s="94"/>
    </row>
    <row r="6" spans="1:5" ht="15" customHeight="1">
      <c r="A6" s="88" t="s">
        <v>430</v>
      </c>
      <c r="B6" s="94"/>
      <c r="C6" s="94"/>
      <c r="D6" s="94"/>
      <c r="E6" s="94"/>
    </row>
    <row r="7" spans="1:3" ht="15">
      <c r="A7" s="7"/>
      <c r="B7" s="59"/>
      <c r="C7" s="60"/>
    </row>
    <row r="8" spans="1:3" ht="15">
      <c r="A8" s="7"/>
      <c r="B8" s="7"/>
      <c r="C8" s="7"/>
    </row>
    <row r="9" spans="1:5" ht="15">
      <c r="A9" s="81" t="s">
        <v>751</v>
      </c>
      <c r="B9" s="81"/>
      <c r="C9" s="81"/>
      <c r="D9" s="92"/>
      <c r="E9" s="92"/>
    </row>
    <row r="10" spans="1:5" ht="15">
      <c r="A10" s="81" t="s">
        <v>749</v>
      </c>
      <c r="B10" s="92"/>
      <c r="C10" s="92"/>
      <c r="D10" s="92"/>
      <c r="E10" s="92"/>
    </row>
    <row r="11" spans="1:5" ht="51" customHeight="1">
      <c r="A11" s="82" t="s">
        <v>335</v>
      </c>
      <c r="B11" s="82"/>
      <c r="C11" s="82"/>
      <c r="D11" s="92"/>
      <c r="E11" s="92"/>
    </row>
    <row r="12" spans="1:3" ht="11.25" customHeight="1">
      <c r="A12" s="62"/>
      <c r="B12" s="62"/>
      <c r="C12" s="62"/>
    </row>
    <row r="13" spans="1:3" ht="15">
      <c r="A13" s="7"/>
      <c r="B13" s="7"/>
      <c r="C13" s="7"/>
    </row>
    <row r="14" spans="1:5" ht="15" customHeight="1">
      <c r="A14" s="84" t="s">
        <v>96</v>
      </c>
      <c r="B14" s="84" t="s">
        <v>177</v>
      </c>
      <c r="C14" s="84" t="s">
        <v>336</v>
      </c>
      <c r="D14" s="77" t="s">
        <v>432</v>
      </c>
      <c r="E14" s="77" t="s">
        <v>433</v>
      </c>
    </row>
    <row r="15" spans="1:5" ht="20.25" customHeight="1">
      <c r="A15" s="84"/>
      <c r="B15" s="84"/>
      <c r="C15" s="84"/>
      <c r="D15" s="78"/>
      <c r="E15" s="78"/>
    </row>
    <row r="16" spans="1:5" ht="46.5">
      <c r="A16" s="63" t="s">
        <v>434</v>
      </c>
      <c r="B16" s="1" t="s">
        <v>143</v>
      </c>
      <c r="C16" s="1"/>
      <c r="D16" s="8">
        <f>D17+D39+D73+D81</f>
        <v>1242624.5</v>
      </c>
      <c r="E16" s="8">
        <f>E17+E39+E73+E81</f>
        <v>1253679</v>
      </c>
    </row>
    <row r="17" spans="1:5" ht="15">
      <c r="A17" s="9" t="s">
        <v>435</v>
      </c>
      <c r="B17" s="10" t="s">
        <v>144</v>
      </c>
      <c r="C17" s="10"/>
      <c r="D17" s="11">
        <f>D18+D35</f>
        <v>540345</v>
      </c>
      <c r="E17" s="11">
        <f>E18+E35</f>
        <v>547817</v>
      </c>
    </row>
    <row r="18" spans="1:5" ht="90">
      <c r="A18" s="9" t="s">
        <v>441</v>
      </c>
      <c r="B18" s="10" t="s">
        <v>145</v>
      </c>
      <c r="C18" s="10"/>
      <c r="D18" s="11">
        <f>D19+D22+D25+D28</f>
        <v>539735</v>
      </c>
      <c r="E18" s="11">
        <f>E19+E22+E25+E28</f>
        <v>547202</v>
      </c>
    </row>
    <row r="19" spans="1:5" ht="30">
      <c r="A19" s="9" t="s">
        <v>428</v>
      </c>
      <c r="B19" s="10" t="s">
        <v>448</v>
      </c>
      <c r="C19" s="10"/>
      <c r="D19" s="11">
        <f>D20</f>
        <v>186680</v>
      </c>
      <c r="E19" s="11">
        <f>E20</f>
        <v>194147</v>
      </c>
    </row>
    <row r="20" spans="1:5" ht="30">
      <c r="A20" s="12" t="s">
        <v>21</v>
      </c>
      <c r="B20" s="10" t="s">
        <v>448</v>
      </c>
      <c r="C20" s="10" t="s">
        <v>20</v>
      </c>
      <c r="D20" s="11">
        <f>D21</f>
        <v>186680</v>
      </c>
      <c r="E20" s="11">
        <f>E21</f>
        <v>194147</v>
      </c>
    </row>
    <row r="21" spans="1:5" ht="15">
      <c r="A21" s="12" t="s">
        <v>92</v>
      </c>
      <c r="B21" s="10" t="s">
        <v>448</v>
      </c>
      <c r="C21" s="10" t="s">
        <v>77</v>
      </c>
      <c r="D21" s="11">
        <f>'прил 5'!F496</f>
        <v>186680</v>
      </c>
      <c r="E21" s="11">
        <f>'прил 5'!G496</f>
        <v>194147</v>
      </c>
    </row>
    <row r="22" spans="1:5" ht="120">
      <c r="A22" s="9" t="s">
        <v>442</v>
      </c>
      <c r="B22" s="10" t="s">
        <v>147</v>
      </c>
      <c r="C22" s="10"/>
      <c r="D22" s="11">
        <f>D23</f>
        <v>325819</v>
      </c>
      <c r="E22" s="11">
        <f>E23</f>
        <v>325819</v>
      </c>
    </row>
    <row r="23" spans="1:5" ht="30">
      <c r="A23" s="12" t="s">
        <v>21</v>
      </c>
      <c r="B23" s="10" t="s">
        <v>147</v>
      </c>
      <c r="C23" s="10" t="s">
        <v>20</v>
      </c>
      <c r="D23" s="11">
        <f>D24</f>
        <v>325819</v>
      </c>
      <c r="E23" s="11">
        <f>E24</f>
        <v>325819</v>
      </c>
    </row>
    <row r="24" spans="1:5" ht="15">
      <c r="A24" s="12" t="s">
        <v>92</v>
      </c>
      <c r="B24" s="10" t="s">
        <v>147</v>
      </c>
      <c r="C24" s="10" t="s">
        <v>77</v>
      </c>
      <c r="D24" s="11">
        <f>'прил 5'!F499</f>
        <v>325819</v>
      </c>
      <c r="E24" s="11">
        <f>'прил 5'!G499</f>
        <v>325819</v>
      </c>
    </row>
    <row r="25" spans="1:5" ht="126" customHeight="1">
      <c r="A25" s="12" t="s">
        <v>443</v>
      </c>
      <c r="B25" s="10" t="s">
        <v>176</v>
      </c>
      <c r="C25" s="10"/>
      <c r="D25" s="11">
        <f>D26</f>
        <v>3769</v>
      </c>
      <c r="E25" s="11">
        <f>E26</f>
        <v>3769</v>
      </c>
    </row>
    <row r="26" spans="1:5" ht="30">
      <c r="A26" s="12" t="s">
        <v>21</v>
      </c>
      <c r="B26" s="10" t="s">
        <v>176</v>
      </c>
      <c r="C26" s="10" t="s">
        <v>20</v>
      </c>
      <c r="D26" s="11">
        <f>D27</f>
        <v>3769</v>
      </c>
      <c r="E26" s="11">
        <f>E27</f>
        <v>3769</v>
      </c>
    </row>
    <row r="27" spans="1:5" ht="45">
      <c r="A27" s="12" t="s">
        <v>106</v>
      </c>
      <c r="B27" s="10" t="s">
        <v>176</v>
      </c>
      <c r="C27" s="10" t="s">
        <v>105</v>
      </c>
      <c r="D27" s="11">
        <f>'прил 5'!F502</f>
        <v>3769</v>
      </c>
      <c r="E27" s="11">
        <f>'прил 5'!G502</f>
        <v>3769</v>
      </c>
    </row>
    <row r="28" spans="1:5" ht="75">
      <c r="A28" s="9" t="s">
        <v>445</v>
      </c>
      <c r="B28" s="10" t="s">
        <v>146</v>
      </c>
      <c r="C28" s="10"/>
      <c r="D28" s="11">
        <f>D31+D33+D29</f>
        <v>23467</v>
      </c>
      <c r="E28" s="11">
        <f>E31+E33+E29</f>
        <v>23467</v>
      </c>
    </row>
    <row r="29" spans="1:5" ht="75">
      <c r="A29" s="9" t="s">
        <v>0</v>
      </c>
      <c r="B29" s="10" t="s">
        <v>334</v>
      </c>
      <c r="C29" s="21">
        <v>100</v>
      </c>
      <c r="D29" s="11">
        <f>D30</f>
        <v>832</v>
      </c>
      <c r="E29" s="11">
        <f>E30</f>
        <v>832</v>
      </c>
    </row>
    <row r="30" spans="1:5" ht="15">
      <c r="A30" s="9" t="s">
        <v>22</v>
      </c>
      <c r="B30" s="10" t="s">
        <v>334</v>
      </c>
      <c r="C30" s="21">
        <v>110</v>
      </c>
      <c r="D30" s="11">
        <f>'прил 5'!F675</f>
        <v>832</v>
      </c>
      <c r="E30" s="11">
        <f>'прил 5'!G675</f>
        <v>832</v>
      </c>
    </row>
    <row r="31" spans="1:5" ht="30">
      <c r="A31" s="12" t="s">
        <v>5</v>
      </c>
      <c r="B31" s="10" t="s">
        <v>146</v>
      </c>
      <c r="C31" s="10" t="s">
        <v>3</v>
      </c>
      <c r="D31" s="11">
        <f>D32</f>
        <v>224</v>
      </c>
      <c r="E31" s="11">
        <f>E32</f>
        <v>224</v>
      </c>
    </row>
    <row r="32" spans="1:5" ht="30">
      <c r="A32" s="12" t="s">
        <v>6</v>
      </c>
      <c r="B32" s="10" t="s">
        <v>146</v>
      </c>
      <c r="C32" s="10" t="s">
        <v>4</v>
      </c>
      <c r="D32" s="11">
        <f>'прил 5'!F835</f>
        <v>224</v>
      </c>
      <c r="E32" s="11">
        <f>'прил 5'!G835</f>
        <v>224</v>
      </c>
    </row>
    <row r="33" spans="1:5" ht="15">
      <c r="A33" s="9" t="s">
        <v>9</v>
      </c>
      <c r="B33" s="10" t="s">
        <v>146</v>
      </c>
      <c r="C33" s="10" t="s">
        <v>7</v>
      </c>
      <c r="D33" s="11">
        <f>D34</f>
        <v>22411</v>
      </c>
      <c r="E33" s="11">
        <f>E34</f>
        <v>22411</v>
      </c>
    </row>
    <row r="34" spans="1:5" ht="15">
      <c r="A34" s="9" t="s">
        <v>104</v>
      </c>
      <c r="B34" s="10" t="s">
        <v>146</v>
      </c>
      <c r="C34" s="10" t="s">
        <v>236</v>
      </c>
      <c r="D34" s="11">
        <f>'прил 5'!F837</f>
        <v>22411</v>
      </c>
      <c r="E34" s="11">
        <f>'прил 5'!G837</f>
        <v>22411</v>
      </c>
    </row>
    <row r="35" spans="1:5" ht="45">
      <c r="A35" s="40" t="s">
        <v>446</v>
      </c>
      <c r="B35" s="37" t="s">
        <v>423</v>
      </c>
      <c r="C35" s="37"/>
      <c r="D35" s="39">
        <f aca="true" t="shared" si="0" ref="D35:E37">D36</f>
        <v>610</v>
      </c>
      <c r="E35" s="39">
        <f t="shared" si="0"/>
        <v>615</v>
      </c>
    </row>
    <row r="36" spans="1:5" ht="45">
      <c r="A36" s="41" t="s">
        <v>158</v>
      </c>
      <c r="B36" s="37" t="s">
        <v>422</v>
      </c>
      <c r="C36" s="37"/>
      <c r="D36" s="39">
        <f t="shared" si="0"/>
        <v>610</v>
      </c>
      <c r="E36" s="39">
        <f t="shared" si="0"/>
        <v>615</v>
      </c>
    </row>
    <row r="37" spans="1:5" ht="30">
      <c r="A37" s="40" t="s">
        <v>21</v>
      </c>
      <c r="B37" s="37" t="s">
        <v>422</v>
      </c>
      <c r="C37" s="37" t="s">
        <v>20</v>
      </c>
      <c r="D37" s="39">
        <f t="shared" si="0"/>
        <v>610</v>
      </c>
      <c r="E37" s="39">
        <f t="shared" si="0"/>
        <v>615</v>
      </c>
    </row>
    <row r="38" spans="1:5" ht="15">
      <c r="A38" s="40" t="s">
        <v>92</v>
      </c>
      <c r="B38" s="37" t="s">
        <v>422</v>
      </c>
      <c r="C38" s="37" t="s">
        <v>77</v>
      </c>
      <c r="D38" s="39">
        <f>'прил 5'!F679</f>
        <v>610</v>
      </c>
      <c r="E38" s="39">
        <f>'прил 5'!G679</f>
        <v>615</v>
      </c>
    </row>
    <row r="39" spans="1:5" ht="15">
      <c r="A39" s="13" t="s">
        <v>436</v>
      </c>
      <c r="B39" s="10" t="s">
        <v>148</v>
      </c>
      <c r="C39" s="10"/>
      <c r="D39" s="11">
        <f>D40+D56+D60+D69</f>
        <v>560991.5</v>
      </c>
      <c r="E39" s="11">
        <f>E40+E56+E60+E69</f>
        <v>547435</v>
      </c>
    </row>
    <row r="40" spans="1:5" ht="45">
      <c r="A40" s="13" t="s">
        <v>447</v>
      </c>
      <c r="B40" s="10" t="s">
        <v>149</v>
      </c>
      <c r="C40" s="10"/>
      <c r="D40" s="11">
        <f>D41+D44+D47+D50+D53</f>
        <v>532244</v>
      </c>
      <c r="E40" s="11">
        <f>E41+E44+E47+E50+E53</f>
        <v>543824</v>
      </c>
    </row>
    <row r="41" spans="1:5" ht="30">
      <c r="A41" s="9" t="s">
        <v>428</v>
      </c>
      <c r="B41" s="10" t="s">
        <v>449</v>
      </c>
      <c r="C41" s="10"/>
      <c r="D41" s="11">
        <f>D42</f>
        <v>88920</v>
      </c>
      <c r="E41" s="11">
        <f>E42</f>
        <v>99477</v>
      </c>
    </row>
    <row r="42" spans="1:5" ht="30">
      <c r="A42" s="12" t="s">
        <v>21</v>
      </c>
      <c r="B42" s="10" t="s">
        <v>449</v>
      </c>
      <c r="C42" s="10" t="s">
        <v>20</v>
      </c>
      <c r="D42" s="11">
        <f>D43</f>
        <v>88920</v>
      </c>
      <c r="E42" s="11">
        <f>E43</f>
        <v>99477</v>
      </c>
    </row>
    <row r="43" spans="1:5" ht="15">
      <c r="A43" s="12" t="s">
        <v>92</v>
      </c>
      <c r="B43" s="10" t="s">
        <v>449</v>
      </c>
      <c r="C43" s="10" t="s">
        <v>77</v>
      </c>
      <c r="D43" s="11">
        <f>'прил 5'!F533</f>
        <v>88920</v>
      </c>
      <c r="E43" s="11">
        <f>'прил 5'!G533</f>
        <v>99477</v>
      </c>
    </row>
    <row r="44" spans="1:5" ht="45">
      <c r="A44" s="13" t="s">
        <v>235</v>
      </c>
      <c r="B44" s="10" t="s">
        <v>150</v>
      </c>
      <c r="C44" s="10"/>
      <c r="D44" s="11">
        <f>D45</f>
        <v>15747</v>
      </c>
      <c r="E44" s="11">
        <f>E45</f>
        <v>16770</v>
      </c>
    </row>
    <row r="45" spans="1:5" ht="30">
      <c r="A45" s="12" t="s">
        <v>21</v>
      </c>
      <c r="B45" s="10" t="s">
        <v>150</v>
      </c>
      <c r="C45" s="10" t="s">
        <v>20</v>
      </c>
      <c r="D45" s="11">
        <f>D46</f>
        <v>15747</v>
      </c>
      <c r="E45" s="11">
        <f>E46</f>
        <v>16770</v>
      </c>
    </row>
    <row r="46" spans="1:5" ht="15">
      <c r="A46" s="12" t="s">
        <v>92</v>
      </c>
      <c r="B46" s="10" t="s">
        <v>150</v>
      </c>
      <c r="C46" s="10" t="s">
        <v>77</v>
      </c>
      <c r="D46" s="11">
        <f>'прил 5'!F536</f>
        <v>15747</v>
      </c>
      <c r="E46" s="11">
        <f>'прил 5'!G536</f>
        <v>16770</v>
      </c>
    </row>
    <row r="47" spans="1:5" ht="180">
      <c r="A47" s="14" t="s">
        <v>444</v>
      </c>
      <c r="B47" s="10" t="s">
        <v>151</v>
      </c>
      <c r="C47" s="10"/>
      <c r="D47" s="11">
        <f>D48</f>
        <v>395702</v>
      </c>
      <c r="E47" s="11">
        <f>E48</f>
        <v>395702</v>
      </c>
    </row>
    <row r="48" spans="1:5" ht="30">
      <c r="A48" s="12" t="s">
        <v>21</v>
      </c>
      <c r="B48" s="10" t="s">
        <v>151</v>
      </c>
      <c r="C48" s="10" t="s">
        <v>20</v>
      </c>
      <c r="D48" s="11">
        <f>D49</f>
        <v>395702</v>
      </c>
      <c r="E48" s="11">
        <f>E49</f>
        <v>395702</v>
      </c>
    </row>
    <row r="49" spans="1:5" ht="15">
      <c r="A49" s="12" t="s">
        <v>92</v>
      </c>
      <c r="B49" s="10" t="s">
        <v>151</v>
      </c>
      <c r="C49" s="10" t="s">
        <v>77</v>
      </c>
      <c r="D49" s="11">
        <f>'прил 5'!F539</f>
        <v>395702</v>
      </c>
      <c r="E49" s="11">
        <f>'прил 5'!G539</f>
        <v>395702</v>
      </c>
    </row>
    <row r="50" spans="1:5" ht="135">
      <c r="A50" s="65" t="s">
        <v>721</v>
      </c>
      <c r="B50" s="10" t="s">
        <v>152</v>
      </c>
      <c r="C50" s="10"/>
      <c r="D50" s="11">
        <f>D51</f>
        <v>31787</v>
      </c>
      <c r="E50" s="11">
        <f>E51</f>
        <v>31787</v>
      </c>
    </row>
    <row r="51" spans="1:5" ht="30">
      <c r="A51" s="12" t="s">
        <v>21</v>
      </c>
      <c r="B51" s="10" t="s">
        <v>152</v>
      </c>
      <c r="C51" s="10" t="s">
        <v>20</v>
      </c>
      <c r="D51" s="11">
        <f>D52</f>
        <v>31787</v>
      </c>
      <c r="E51" s="11">
        <f>E52</f>
        <v>31787</v>
      </c>
    </row>
    <row r="52" spans="1:5" ht="15">
      <c r="A52" s="12" t="s">
        <v>92</v>
      </c>
      <c r="B52" s="10" t="s">
        <v>152</v>
      </c>
      <c r="C52" s="10" t="s">
        <v>77</v>
      </c>
      <c r="D52" s="11">
        <f>'прил 5'!F542</f>
        <v>31787</v>
      </c>
      <c r="E52" s="11">
        <f>'прил 5'!G542</f>
        <v>31787</v>
      </c>
    </row>
    <row r="53" spans="1:5" ht="60">
      <c r="A53" s="51" t="s">
        <v>362</v>
      </c>
      <c r="B53" s="10" t="s">
        <v>153</v>
      </c>
      <c r="C53" s="10"/>
      <c r="D53" s="11">
        <f>D54</f>
        <v>88</v>
      </c>
      <c r="E53" s="11">
        <f>E54</f>
        <v>88</v>
      </c>
    </row>
    <row r="54" spans="1:5" ht="30">
      <c r="A54" s="12" t="s">
        <v>21</v>
      </c>
      <c r="B54" s="10" t="s">
        <v>153</v>
      </c>
      <c r="C54" s="10" t="s">
        <v>20</v>
      </c>
      <c r="D54" s="11">
        <f>D55</f>
        <v>88</v>
      </c>
      <c r="E54" s="11">
        <f>E55</f>
        <v>88</v>
      </c>
    </row>
    <row r="55" spans="1:5" ht="15">
      <c r="A55" s="12" t="s">
        <v>92</v>
      </c>
      <c r="B55" s="10" t="s">
        <v>153</v>
      </c>
      <c r="C55" s="10" t="s">
        <v>77</v>
      </c>
      <c r="D55" s="11">
        <f>'прил 5'!F545</f>
        <v>88</v>
      </c>
      <c r="E55" s="11">
        <f>'прил 5'!G545</f>
        <v>88</v>
      </c>
    </row>
    <row r="56" spans="1:5" ht="30">
      <c r="A56" s="36" t="s">
        <v>154</v>
      </c>
      <c r="B56" s="37" t="s">
        <v>450</v>
      </c>
      <c r="C56" s="10"/>
      <c r="D56" s="11">
        <f aca="true" t="shared" si="1" ref="D56:E58">D57</f>
        <v>1272</v>
      </c>
      <c r="E56" s="11">
        <f t="shared" si="1"/>
        <v>1272</v>
      </c>
    </row>
    <row r="57" spans="1:5" ht="45">
      <c r="A57" s="36" t="s">
        <v>452</v>
      </c>
      <c r="B57" s="37" t="s">
        <v>451</v>
      </c>
      <c r="C57" s="10"/>
      <c r="D57" s="11">
        <f t="shared" si="1"/>
        <v>1272</v>
      </c>
      <c r="E57" s="11">
        <f t="shared" si="1"/>
        <v>1272</v>
      </c>
    </row>
    <row r="58" spans="1:5" ht="15">
      <c r="A58" s="9" t="s">
        <v>9</v>
      </c>
      <c r="B58" s="37" t="s">
        <v>451</v>
      </c>
      <c r="C58" s="10" t="s">
        <v>7</v>
      </c>
      <c r="D58" s="11">
        <f t="shared" si="1"/>
        <v>1272</v>
      </c>
      <c r="E58" s="11">
        <f t="shared" si="1"/>
        <v>1272</v>
      </c>
    </row>
    <row r="59" spans="1:5" ht="15">
      <c r="A59" s="15" t="s">
        <v>156</v>
      </c>
      <c r="B59" s="37" t="s">
        <v>451</v>
      </c>
      <c r="C59" s="10" t="s">
        <v>155</v>
      </c>
      <c r="D59" s="11">
        <f>'прил 5'!F549</f>
        <v>1272</v>
      </c>
      <c r="E59" s="11">
        <f>'прил 5'!G549</f>
        <v>1272</v>
      </c>
    </row>
    <row r="60" spans="1:5" ht="105">
      <c r="A60" s="13" t="s">
        <v>157</v>
      </c>
      <c r="B60" s="37" t="s">
        <v>288</v>
      </c>
      <c r="C60" s="10"/>
      <c r="D60" s="11">
        <f>D61+D64</f>
        <v>2324</v>
      </c>
      <c r="E60" s="11">
        <f>E61+E64</f>
        <v>2339</v>
      </c>
    </row>
    <row r="61" spans="1:5" ht="45">
      <c r="A61" s="13" t="s">
        <v>158</v>
      </c>
      <c r="B61" s="37" t="s">
        <v>453</v>
      </c>
      <c r="C61" s="10"/>
      <c r="D61" s="11">
        <f>D62</f>
        <v>400</v>
      </c>
      <c r="E61" s="11">
        <f>E62</f>
        <v>415</v>
      </c>
    </row>
    <row r="62" spans="1:5" ht="30">
      <c r="A62" s="12" t="s">
        <v>21</v>
      </c>
      <c r="B62" s="37" t="s">
        <v>453</v>
      </c>
      <c r="C62" s="10" t="s">
        <v>20</v>
      </c>
      <c r="D62" s="11">
        <f>D63</f>
        <v>400</v>
      </c>
      <c r="E62" s="11">
        <f>E63</f>
        <v>415</v>
      </c>
    </row>
    <row r="63" spans="1:5" ht="15">
      <c r="A63" s="12" t="s">
        <v>92</v>
      </c>
      <c r="B63" s="37" t="s">
        <v>453</v>
      </c>
      <c r="C63" s="10" t="s">
        <v>77</v>
      </c>
      <c r="D63" s="11">
        <f>'прил 5'!F684</f>
        <v>400</v>
      </c>
      <c r="E63" s="11">
        <f>'прил 5'!G684</f>
        <v>415</v>
      </c>
    </row>
    <row r="64" spans="1:5" ht="60">
      <c r="A64" s="13" t="s">
        <v>363</v>
      </c>
      <c r="B64" s="10" t="s">
        <v>289</v>
      </c>
      <c r="C64" s="10"/>
      <c r="D64" s="11">
        <f>D65+D67</f>
        <v>1924</v>
      </c>
      <c r="E64" s="11">
        <f>E65+E67</f>
        <v>1924</v>
      </c>
    </row>
    <row r="65" spans="1:5" ht="75">
      <c r="A65" s="12" t="s">
        <v>0</v>
      </c>
      <c r="B65" s="10" t="s">
        <v>289</v>
      </c>
      <c r="C65" s="10" t="s">
        <v>238</v>
      </c>
      <c r="D65" s="11">
        <f>D66</f>
        <v>1763.2</v>
      </c>
      <c r="E65" s="11">
        <f>E66</f>
        <v>1763.2</v>
      </c>
    </row>
    <row r="66" spans="1:5" ht="30">
      <c r="A66" s="12" t="s">
        <v>1</v>
      </c>
      <c r="B66" s="10" t="s">
        <v>289</v>
      </c>
      <c r="C66" s="10" t="s">
        <v>2</v>
      </c>
      <c r="D66" s="11">
        <f>'прил 5'!F86</f>
        <v>1763.2</v>
      </c>
      <c r="E66" s="11">
        <f>'прил 5'!G86</f>
        <v>1763.2</v>
      </c>
    </row>
    <row r="67" spans="1:5" ht="30">
      <c r="A67" s="12" t="s">
        <v>5</v>
      </c>
      <c r="B67" s="10" t="s">
        <v>289</v>
      </c>
      <c r="C67" s="10" t="s">
        <v>3</v>
      </c>
      <c r="D67" s="11">
        <f>D68</f>
        <v>160.8</v>
      </c>
      <c r="E67" s="11">
        <f>E68</f>
        <v>160.8</v>
      </c>
    </row>
    <row r="68" spans="1:5" ht="30">
      <c r="A68" s="12" t="s">
        <v>6</v>
      </c>
      <c r="B68" s="10" t="s">
        <v>289</v>
      </c>
      <c r="C68" s="10" t="s">
        <v>4</v>
      </c>
      <c r="D68" s="11">
        <f>'прил 5'!F88</f>
        <v>160.8</v>
      </c>
      <c r="E68" s="11">
        <f>'прил 5'!G88</f>
        <v>160.8</v>
      </c>
    </row>
    <row r="69" spans="1:5" ht="45">
      <c r="A69" s="13" t="s">
        <v>454</v>
      </c>
      <c r="B69" s="10" t="s">
        <v>284</v>
      </c>
      <c r="C69" s="10"/>
      <c r="D69" s="11">
        <f aca="true" t="shared" si="2" ref="D69:E71">D70</f>
        <v>25151.5</v>
      </c>
      <c r="E69" s="11">
        <f t="shared" si="2"/>
        <v>0</v>
      </c>
    </row>
    <row r="70" spans="1:5" ht="45">
      <c r="A70" s="13" t="s">
        <v>286</v>
      </c>
      <c r="B70" s="10" t="s">
        <v>285</v>
      </c>
      <c r="C70" s="10"/>
      <c r="D70" s="11">
        <f t="shared" si="2"/>
        <v>25151.5</v>
      </c>
      <c r="E70" s="11">
        <f t="shared" si="2"/>
        <v>0</v>
      </c>
    </row>
    <row r="71" spans="1:5" ht="45">
      <c r="A71" s="12" t="s">
        <v>16</v>
      </c>
      <c r="B71" s="10" t="s">
        <v>285</v>
      </c>
      <c r="C71" s="10" t="s">
        <v>17</v>
      </c>
      <c r="D71" s="11">
        <f t="shared" si="2"/>
        <v>25151.5</v>
      </c>
      <c r="E71" s="11">
        <f t="shared" si="2"/>
        <v>0</v>
      </c>
    </row>
    <row r="72" spans="1:5" ht="15">
      <c r="A72" s="12" t="s">
        <v>98</v>
      </c>
      <c r="B72" s="10" t="s">
        <v>285</v>
      </c>
      <c r="C72" s="10" t="s">
        <v>97</v>
      </c>
      <c r="D72" s="11">
        <f>'прил 5'!F553</f>
        <v>25151.5</v>
      </c>
      <c r="E72" s="11">
        <f>'прил 5'!G553</f>
        <v>0</v>
      </c>
    </row>
    <row r="73" spans="1:5" ht="45">
      <c r="A73" s="13" t="s">
        <v>437</v>
      </c>
      <c r="B73" s="10" t="s">
        <v>159</v>
      </c>
      <c r="C73" s="10"/>
      <c r="D73" s="11">
        <f>D74</f>
        <v>124168</v>
      </c>
      <c r="E73" s="11">
        <f>E74</f>
        <v>141135</v>
      </c>
    </row>
    <row r="74" spans="1:5" ht="30">
      <c r="A74" s="36" t="s">
        <v>455</v>
      </c>
      <c r="B74" s="10" t="s">
        <v>160</v>
      </c>
      <c r="C74" s="10"/>
      <c r="D74" s="11">
        <f>D75+D78</f>
        <v>124168</v>
      </c>
      <c r="E74" s="11">
        <f>E75+E78</f>
        <v>141135</v>
      </c>
    </row>
    <row r="75" spans="1:5" ht="30">
      <c r="A75" s="9" t="s">
        <v>428</v>
      </c>
      <c r="B75" s="37" t="s">
        <v>456</v>
      </c>
      <c r="C75" s="10"/>
      <c r="D75" s="11">
        <f>D76</f>
        <v>124120</v>
      </c>
      <c r="E75" s="11">
        <f>E76</f>
        <v>141087</v>
      </c>
    </row>
    <row r="76" spans="1:5" ht="30">
      <c r="A76" s="12" t="s">
        <v>21</v>
      </c>
      <c r="B76" s="37" t="s">
        <v>456</v>
      </c>
      <c r="C76" s="10" t="s">
        <v>20</v>
      </c>
      <c r="D76" s="11">
        <f>D77</f>
        <v>124120</v>
      </c>
      <c r="E76" s="11">
        <f>E77</f>
        <v>141087</v>
      </c>
    </row>
    <row r="77" spans="1:5" ht="15">
      <c r="A77" s="12" t="s">
        <v>92</v>
      </c>
      <c r="B77" s="37" t="s">
        <v>456</v>
      </c>
      <c r="C77" s="10" t="s">
        <v>77</v>
      </c>
      <c r="D77" s="11">
        <f>'прил 5'!F602</f>
        <v>124120</v>
      </c>
      <c r="E77" s="11">
        <f>'прил 5'!G602</f>
        <v>141087</v>
      </c>
    </row>
    <row r="78" spans="1:5" ht="45">
      <c r="A78" s="36" t="s">
        <v>452</v>
      </c>
      <c r="B78" s="10" t="s">
        <v>457</v>
      </c>
      <c r="C78" s="10"/>
      <c r="D78" s="11">
        <f>D79</f>
        <v>48</v>
      </c>
      <c r="E78" s="11">
        <f>E79</f>
        <v>48</v>
      </c>
    </row>
    <row r="79" spans="1:5" ht="15">
      <c r="A79" s="9" t="s">
        <v>9</v>
      </c>
      <c r="B79" s="10" t="s">
        <v>457</v>
      </c>
      <c r="C79" s="10" t="s">
        <v>7</v>
      </c>
      <c r="D79" s="11">
        <f>D80</f>
        <v>48</v>
      </c>
      <c r="E79" s="11">
        <f>E80</f>
        <v>48</v>
      </c>
    </row>
    <row r="80" spans="1:5" ht="15">
      <c r="A80" s="15" t="s">
        <v>156</v>
      </c>
      <c r="B80" s="10" t="s">
        <v>457</v>
      </c>
      <c r="C80" s="10" t="s">
        <v>155</v>
      </c>
      <c r="D80" s="11">
        <f>'прил 5'!F605</f>
        <v>48</v>
      </c>
      <c r="E80" s="11">
        <f>'прил 5'!G605</f>
        <v>48</v>
      </c>
    </row>
    <row r="81" spans="1:5" ht="30">
      <c r="A81" s="13" t="s">
        <v>113</v>
      </c>
      <c r="B81" s="10" t="s">
        <v>438</v>
      </c>
      <c r="C81" s="10"/>
      <c r="D81" s="11">
        <f>D82</f>
        <v>17120</v>
      </c>
      <c r="E81" s="11">
        <f>E82</f>
        <v>17292</v>
      </c>
    </row>
    <row r="82" spans="1:5" ht="45">
      <c r="A82" s="13" t="s">
        <v>126</v>
      </c>
      <c r="B82" s="10" t="s">
        <v>439</v>
      </c>
      <c r="C82" s="10"/>
      <c r="D82" s="11">
        <f>D83</f>
        <v>17120</v>
      </c>
      <c r="E82" s="11">
        <f>E83</f>
        <v>17292</v>
      </c>
    </row>
    <row r="83" spans="1:5" ht="30">
      <c r="A83" s="13" t="s">
        <v>161</v>
      </c>
      <c r="B83" s="10" t="s">
        <v>440</v>
      </c>
      <c r="C83" s="10"/>
      <c r="D83" s="11">
        <f>D84+D86+D88</f>
        <v>17120</v>
      </c>
      <c r="E83" s="11">
        <f>E84+E86+E88</f>
        <v>17292</v>
      </c>
    </row>
    <row r="84" spans="1:5" ht="75">
      <c r="A84" s="12" t="s">
        <v>0</v>
      </c>
      <c r="B84" s="10" t="s">
        <v>440</v>
      </c>
      <c r="C84" s="10" t="s">
        <v>238</v>
      </c>
      <c r="D84" s="11">
        <f>D85</f>
        <v>11209</v>
      </c>
      <c r="E84" s="11">
        <f>E85</f>
        <v>11209</v>
      </c>
    </row>
    <row r="85" spans="1:5" ht="30">
      <c r="A85" s="12" t="s">
        <v>1</v>
      </c>
      <c r="B85" s="10" t="s">
        <v>440</v>
      </c>
      <c r="C85" s="10" t="s">
        <v>2</v>
      </c>
      <c r="D85" s="11">
        <f>'прил 5'!F689</f>
        <v>11209</v>
      </c>
      <c r="E85" s="11">
        <f>'прил 5'!G689</f>
        <v>11209</v>
      </c>
    </row>
    <row r="86" spans="1:5" ht="30">
      <c r="A86" s="12" t="s">
        <v>5</v>
      </c>
      <c r="B86" s="10" t="s">
        <v>440</v>
      </c>
      <c r="C86" s="10" t="s">
        <v>3</v>
      </c>
      <c r="D86" s="11">
        <f>D87</f>
        <v>5594</v>
      </c>
      <c r="E86" s="11">
        <f>E87</f>
        <v>5765.9</v>
      </c>
    </row>
    <row r="87" spans="1:5" ht="30">
      <c r="A87" s="12" t="s">
        <v>6</v>
      </c>
      <c r="B87" s="10" t="s">
        <v>440</v>
      </c>
      <c r="C87" s="10" t="s">
        <v>4</v>
      </c>
      <c r="D87" s="11">
        <f>'прил 5'!F691</f>
        <v>5594</v>
      </c>
      <c r="E87" s="11">
        <f>'прил 5'!G691</f>
        <v>5765.9</v>
      </c>
    </row>
    <row r="88" spans="1:5" ht="15">
      <c r="A88" s="12" t="s">
        <v>13</v>
      </c>
      <c r="B88" s="10" t="s">
        <v>440</v>
      </c>
      <c r="C88" s="10" t="s">
        <v>11</v>
      </c>
      <c r="D88" s="11">
        <f>D89</f>
        <v>317</v>
      </c>
      <c r="E88" s="11">
        <f>E89</f>
        <v>317.1</v>
      </c>
    </row>
    <row r="89" spans="1:5" ht="15">
      <c r="A89" s="9" t="s">
        <v>14</v>
      </c>
      <c r="B89" s="10" t="s">
        <v>440</v>
      </c>
      <c r="C89" s="10" t="s">
        <v>12</v>
      </c>
      <c r="D89" s="11">
        <f>'прил 5'!F693</f>
        <v>317</v>
      </c>
      <c r="E89" s="11">
        <f>'прил 5'!G693</f>
        <v>317.1</v>
      </c>
    </row>
    <row r="90" spans="1:5" ht="46.5">
      <c r="A90" s="63" t="s">
        <v>458</v>
      </c>
      <c r="B90" s="1" t="s">
        <v>122</v>
      </c>
      <c r="C90" s="16"/>
      <c r="D90" s="8">
        <f>D91+D100+D116</f>
        <v>104488</v>
      </c>
      <c r="E90" s="8">
        <f>E91+E100+E116</f>
        <v>105283</v>
      </c>
    </row>
    <row r="91" spans="1:5" ht="30">
      <c r="A91" s="9" t="s">
        <v>465</v>
      </c>
      <c r="B91" s="10" t="s">
        <v>123</v>
      </c>
      <c r="C91" s="10"/>
      <c r="D91" s="11">
        <f>D92+D96</f>
        <v>74050</v>
      </c>
      <c r="E91" s="11">
        <f>E92+E96</f>
        <v>73500</v>
      </c>
    </row>
    <row r="92" spans="1:5" ht="45">
      <c r="A92" s="36" t="s">
        <v>463</v>
      </c>
      <c r="B92" s="10" t="s">
        <v>109</v>
      </c>
      <c r="C92" s="10"/>
      <c r="D92" s="11">
        <f aca="true" t="shared" si="3" ref="D92:E94">D93</f>
        <v>4050</v>
      </c>
      <c r="E92" s="11">
        <f t="shared" si="3"/>
        <v>3200</v>
      </c>
    </row>
    <row r="93" spans="1:5" ht="30">
      <c r="A93" s="36" t="s">
        <v>466</v>
      </c>
      <c r="B93" s="10" t="s">
        <v>195</v>
      </c>
      <c r="C93" s="10"/>
      <c r="D93" s="11">
        <f t="shared" si="3"/>
        <v>4050</v>
      </c>
      <c r="E93" s="11">
        <f t="shared" si="3"/>
        <v>3200</v>
      </c>
    </row>
    <row r="94" spans="1:5" ht="30">
      <c r="A94" s="40" t="s">
        <v>5</v>
      </c>
      <c r="B94" s="37" t="s">
        <v>195</v>
      </c>
      <c r="C94" s="37" t="s">
        <v>3</v>
      </c>
      <c r="D94" s="46">
        <f t="shared" si="3"/>
        <v>4050</v>
      </c>
      <c r="E94" s="46">
        <f t="shared" si="3"/>
        <v>3200</v>
      </c>
    </row>
    <row r="95" spans="1:5" ht="30">
      <c r="A95" s="40" t="s">
        <v>6</v>
      </c>
      <c r="B95" s="37" t="s">
        <v>195</v>
      </c>
      <c r="C95" s="37" t="s">
        <v>4</v>
      </c>
      <c r="D95" s="46">
        <f>'прил 5'!F713</f>
        <v>4050</v>
      </c>
      <c r="E95" s="46">
        <f>'прил 5'!G713</f>
        <v>3200</v>
      </c>
    </row>
    <row r="96" spans="1:5" ht="45">
      <c r="A96" s="36" t="s">
        <v>467</v>
      </c>
      <c r="B96" s="10" t="s">
        <v>124</v>
      </c>
      <c r="C96" s="10"/>
      <c r="D96" s="11">
        <f aca="true" t="shared" si="4" ref="D96:E98">D97</f>
        <v>70000</v>
      </c>
      <c r="E96" s="11">
        <f t="shared" si="4"/>
        <v>70300</v>
      </c>
    </row>
    <row r="97" spans="1:5" ht="30">
      <c r="A97" s="9" t="s">
        <v>428</v>
      </c>
      <c r="B97" s="37" t="s">
        <v>464</v>
      </c>
      <c r="C97" s="10"/>
      <c r="D97" s="11">
        <f t="shared" si="4"/>
        <v>70000</v>
      </c>
      <c r="E97" s="11">
        <f t="shared" si="4"/>
        <v>70300</v>
      </c>
    </row>
    <row r="98" spans="1:5" ht="30">
      <c r="A98" s="12" t="s">
        <v>21</v>
      </c>
      <c r="B98" s="37" t="s">
        <v>464</v>
      </c>
      <c r="C98" s="10" t="s">
        <v>20</v>
      </c>
      <c r="D98" s="11">
        <f t="shared" si="4"/>
        <v>70000</v>
      </c>
      <c r="E98" s="11">
        <f t="shared" si="4"/>
        <v>70300</v>
      </c>
    </row>
    <row r="99" spans="1:5" ht="15">
      <c r="A99" s="12" t="s">
        <v>92</v>
      </c>
      <c r="B99" s="37" t="s">
        <v>464</v>
      </c>
      <c r="C99" s="10" t="s">
        <v>77</v>
      </c>
      <c r="D99" s="11">
        <f>'прил 5'!F717</f>
        <v>70000</v>
      </c>
      <c r="E99" s="11">
        <f>'прил 5'!G717</f>
        <v>70300</v>
      </c>
    </row>
    <row r="100" spans="1:5" ht="15">
      <c r="A100" s="9" t="s">
        <v>114</v>
      </c>
      <c r="B100" s="10" t="s">
        <v>129</v>
      </c>
      <c r="C100" s="10"/>
      <c r="D100" s="11">
        <f>D105+D101+D109</f>
        <v>21525</v>
      </c>
      <c r="E100" s="11">
        <f>E105+E101+E109</f>
        <v>22870</v>
      </c>
    </row>
    <row r="101" spans="1:5" ht="60">
      <c r="A101" s="13" t="s">
        <v>128</v>
      </c>
      <c r="B101" s="10" t="s">
        <v>354</v>
      </c>
      <c r="C101" s="10"/>
      <c r="D101" s="11">
        <f aca="true" t="shared" si="5" ref="D101:E103">D102</f>
        <v>350</v>
      </c>
      <c r="E101" s="11">
        <f t="shared" si="5"/>
        <v>350</v>
      </c>
    </row>
    <row r="102" spans="1:5" ht="15">
      <c r="A102" s="13" t="s">
        <v>337</v>
      </c>
      <c r="B102" s="10" t="s">
        <v>338</v>
      </c>
      <c r="C102" s="10"/>
      <c r="D102" s="11">
        <f t="shared" si="5"/>
        <v>350</v>
      </c>
      <c r="E102" s="11">
        <f t="shared" si="5"/>
        <v>350</v>
      </c>
    </row>
    <row r="103" spans="1:5" ht="30">
      <c r="A103" s="12" t="s">
        <v>21</v>
      </c>
      <c r="B103" s="10" t="s">
        <v>338</v>
      </c>
      <c r="C103" s="10" t="s">
        <v>20</v>
      </c>
      <c r="D103" s="11">
        <f t="shared" si="5"/>
        <v>350</v>
      </c>
      <c r="E103" s="11">
        <f t="shared" si="5"/>
        <v>350</v>
      </c>
    </row>
    <row r="104" spans="1:5" ht="15">
      <c r="A104" s="12" t="s">
        <v>92</v>
      </c>
      <c r="B104" s="10" t="s">
        <v>338</v>
      </c>
      <c r="C104" s="10" t="s">
        <v>77</v>
      </c>
      <c r="D104" s="11">
        <f>'прил 5'!F722</f>
        <v>350</v>
      </c>
      <c r="E104" s="11">
        <f>'прил 5'!G722</f>
        <v>350</v>
      </c>
    </row>
    <row r="105" spans="1:5" ht="30">
      <c r="A105" s="36" t="s">
        <v>468</v>
      </c>
      <c r="B105" s="10" t="s">
        <v>130</v>
      </c>
      <c r="C105" s="10"/>
      <c r="D105" s="11">
        <f aca="true" t="shared" si="6" ref="D105:E107">D106</f>
        <v>21175</v>
      </c>
      <c r="E105" s="11">
        <f t="shared" si="6"/>
        <v>22020</v>
      </c>
    </row>
    <row r="106" spans="1:5" ht="30">
      <c r="A106" s="9" t="s">
        <v>428</v>
      </c>
      <c r="B106" s="37" t="s">
        <v>469</v>
      </c>
      <c r="C106" s="10"/>
      <c r="D106" s="11">
        <f t="shared" si="6"/>
        <v>21175</v>
      </c>
      <c r="E106" s="11">
        <f t="shared" si="6"/>
        <v>22020</v>
      </c>
    </row>
    <row r="107" spans="1:5" ht="30">
      <c r="A107" s="12" t="s">
        <v>21</v>
      </c>
      <c r="B107" s="37" t="s">
        <v>469</v>
      </c>
      <c r="C107" s="10" t="s">
        <v>20</v>
      </c>
      <c r="D107" s="11">
        <f t="shared" si="6"/>
        <v>21175</v>
      </c>
      <c r="E107" s="11">
        <f t="shared" si="6"/>
        <v>22020</v>
      </c>
    </row>
    <row r="108" spans="1:5" ht="15">
      <c r="A108" s="12" t="s">
        <v>92</v>
      </c>
      <c r="B108" s="37" t="s">
        <v>469</v>
      </c>
      <c r="C108" s="10" t="s">
        <v>77</v>
      </c>
      <c r="D108" s="11">
        <f>'прил 5'!F726</f>
        <v>21175</v>
      </c>
      <c r="E108" s="11">
        <f>'прил 5'!G726</f>
        <v>22020</v>
      </c>
    </row>
    <row r="109" spans="1:5" ht="60">
      <c r="A109" s="40" t="s">
        <v>471</v>
      </c>
      <c r="B109" s="37" t="s">
        <v>470</v>
      </c>
      <c r="C109" s="37"/>
      <c r="D109" s="46">
        <f>D110+D113</f>
        <v>0</v>
      </c>
      <c r="E109" s="46">
        <f>E110+E113</f>
        <v>500</v>
      </c>
    </row>
    <row r="110" spans="1:5" ht="30">
      <c r="A110" s="40" t="s">
        <v>474</v>
      </c>
      <c r="B110" s="37" t="s">
        <v>472</v>
      </c>
      <c r="C110" s="37"/>
      <c r="D110" s="46">
        <f>D111</f>
        <v>0</v>
      </c>
      <c r="E110" s="46">
        <f>E111</f>
        <v>300</v>
      </c>
    </row>
    <row r="111" spans="1:5" ht="30">
      <c r="A111" s="40" t="s">
        <v>21</v>
      </c>
      <c r="B111" s="37" t="s">
        <v>472</v>
      </c>
      <c r="C111" s="37" t="s">
        <v>20</v>
      </c>
      <c r="D111" s="46">
        <f>D112</f>
        <v>0</v>
      </c>
      <c r="E111" s="46">
        <f>E112</f>
        <v>300</v>
      </c>
    </row>
    <row r="112" spans="1:5" ht="15">
      <c r="A112" s="40" t="s">
        <v>92</v>
      </c>
      <c r="B112" s="37" t="s">
        <v>472</v>
      </c>
      <c r="C112" s="37" t="s">
        <v>77</v>
      </c>
      <c r="D112" s="46">
        <f>'прил 5'!F730</f>
        <v>0</v>
      </c>
      <c r="E112" s="46">
        <f>'прил 5'!G730</f>
        <v>300</v>
      </c>
    </row>
    <row r="113" spans="1:5" ht="60">
      <c r="A113" s="40" t="s">
        <v>475</v>
      </c>
      <c r="B113" s="37" t="s">
        <v>473</v>
      </c>
      <c r="C113" s="37"/>
      <c r="D113" s="46">
        <f>D114</f>
        <v>0</v>
      </c>
      <c r="E113" s="46">
        <f>E114</f>
        <v>200</v>
      </c>
    </row>
    <row r="114" spans="1:5" ht="30">
      <c r="A114" s="40" t="s">
        <v>21</v>
      </c>
      <c r="B114" s="37" t="s">
        <v>473</v>
      </c>
      <c r="C114" s="37" t="s">
        <v>20</v>
      </c>
      <c r="D114" s="46">
        <f>D115</f>
        <v>0</v>
      </c>
      <c r="E114" s="46">
        <f>E115</f>
        <v>200</v>
      </c>
    </row>
    <row r="115" spans="1:5" ht="15">
      <c r="A115" s="40" t="s">
        <v>92</v>
      </c>
      <c r="B115" s="37" t="s">
        <v>473</v>
      </c>
      <c r="C115" s="37" t="s">
        <v>77</v>
      </c>
      <c r="D115" s="46">
        <f>'прил 5'!F733</f>
        <v>0</v>
      </c>
      <c r="E115" s="46">
        <f>'прил 5'!G733</f>
        <v>200</v>
      </c>
    </row>
    <row r="116" spans="1:5" ht="30">
      <c r="A116" s="9" t="s">
        <v>113</v>
      </c>
      <c r="B116" s="10" t="s">
        <v>459</v>
      </c>
      <c r="C116" s="10"/>
      <c r="D116" s="11">
        <f>D117</f>
        <v>8913</v>
      </c>
      <c r="E116" s="11">
        <f>E117</f>
        <v>8913</v>
      </c>
    </row>
    <row r="117" spans="1:5" ht="45">
      <c r="A117" s="36" t="s">
        <v>462</v>
      </c>
      <c r="B117" s="10" t="s">
        <v>460</v>
      </c>
      <c r="C117" s="10"/>
      <c r="D117" s="11">
        <f>D118</f>
        <v>8913</v>
      </c>
      <c r="E117" s="11">
        <f>E118</f>
        <v>8913</v>
      </c>
    </row>
    <row r="118" spans="1:5" ht="30">
      <c r="A118" s="13" t="s">
        <v>161</v>
      </c>
      <c r="B118" s="10" t="s">
        <v>461</v>
      </c>
      <c r="C118" s="10"/>
      <c r="D118" s="11">
        <f>D119+D121+D123</f>
        <v>8913</v>
      </c>
      <c r="E118" s="11">
        <f>E119+E121+E123</f>
        <v>8913</v>
      </c>
    </row>
    <row r="119" spans="1:5" ht="75">
      <c r="A119" s="12" t="s">
        <v>0</v>
      </c>
      <c r="B119" s="10" t="s">
        <v>461</v>
      </c>
      <c r="C119" s="10" t="s">
        <v>238</v>
      </c>
      <c r="D119" s="11">
        <f>D120</f>
        <v>7691</v>
      </c>
      <c r="E119" s="11">
        <f>E120</f>
        <v>7691</v>
      </c>
    </row>
    <row r="120" spans="1:5" ht="30">
      <c r="A120" s="12" t="s">
        <v>1</v>
      </c>
      <c r="B120" s="10" t="s">
        <v>461</v>
      </c>
      <c r="C120" s="10" t="s">
        <v>2</v>
      </c>
      <c r="D120" s="11">
        <f>'прил 5'!F770</f>
        <v>7691</v>
      </c>
      <c r="E120" s="11">
        <f>'прил 5'!G770</f>
        <v>7691</v>
      </c>
    </row>
    <row r="121" spans="1:5" ht="30">
      <c r="A121" s="12" t="s">
        <v>5</v>
      </c>
      <c r="B121" s="10" t="s">
        <v>461</v>
      </c>
      <c r="C121" s="10" t="s">
        <v>3</v>
      </c>
      <c r="D121" s="11">
        <f>D122</f>
        <v>1216</v>
      </c>
      <c r="E121" s="11">
        <f>E122</f>
        <v>1216</v>
      </c>
    </row>
    <row r="122" spans="1:5" ht="30">
      <c r="A122" s="12" t="s">
        <v>6</v>
      </c>
      <c r="B122" s="10" t="s">
        <v>461</v>
      </c>
      <c r="C122" s="10" t="s">
        <v>4</v>
      </c>
      <c r="D122" s="11">
        <f>'прил 5'!F772</f>
        <v>1216</v>
      </c>
      <c r="E122" s="11">
        <f>'прил 5'!G772</f>
        <v>1216</v>
      </c>
    </row>
    <row r="123" spans="1:5" ht="15">
      <c r="A123" s="12" t="s">
        <v>13</v>
      </c>
      <c r="B123" s="10" t="s">
        <v>461</v>
      </c>
      <c r="C123" s="10" t="s">
        <v>11</v>
      </c>
      <c r="D123" s="11">
        <f>D124</f>
        <v>6</v>
      </c>
      <c r="E123" s="11">
        <f>E124</f>
        <v>6</v>
      </c>
    </row>
    <row r="124" spans="1:5" ht="15">
      <c r="A124" s="9" t="s">
        <v>14</v>
      </c>
      <c r="B124" s="10" t="s">
        <v>461</v>
      </c>
      <c r="C124" s="10" t="s">
        <v>12</v>
      </c>
      <c r="D124" s="11">
        <f>'прил 5'!F774</f>
        <v>6</v>
      </c>
      <c r="E124" s="11">
        <f>'прил 5'!G774</f>
        <v>6</v>
      </c>
    </row>
    <row r="125" spans="1:5" ht="46.5">
      <c r="A125" s="17" t="s">
        <v>476</v>
      </c>
      <c r="B125" s="1" t="s">
        <v>193</v>
      </c>
      <c r="C125" s="1"/>
      <c r="D125" s="8">
        <f>D126+D136</f>
        <v>66023</v>
      </c>
      <c r="E125" s="8">
        <f>E126+E136</f>
        <v>60102</v>
      </c>
    </row>
    <row r="126" spans="1:5" ht="30">
      <c r="A126" s="12" t="s">
        <v>115</v>
      </c>
      <c r="B126" s="10" t="s">
        <v>194</v>
      </c>
      <c r="C126" s="10"/>
      <c r="D126" s="11">
        <f>D127+D131</f>
        <v>59123</v>
      </c>
      <c r="E126" s="11">
        <f>E127+E131</f>
        <v>60102</v>
      </c>
    </row>
    <row r="127" spans="1:5" ht="30">
      <c r="A127" s="36" t="s">
        <v>477</v>
      </c>
      <c r="B127" s="37" t="s">
        <v>478</v>
      </c>
      <c r="C127" s="37"/>
      <c r="D127" s="39">
        <f aca="true" t="shared" si="7" ref="D127:E129">D128</f>
        <v>964</v>
      </c>
      <c r="E127" s="39">
        <f t="shared" si="7"/>
        <v>964</v>
      </c>
    </row>
    <row r="128" spans="1:5" ht="45">
      <c r="A128" s="40" t="s">
        <v>480</v>
      </c>
      <c r="B128" s="37" t="s">
        <v>479</v>
      </c>
      <c r="C128" s="37"/>
      <c r="D128" s="39">
        <f t="shared" si="7"/>
        <v>964</v>
      </c>
      <c r="E128" s="39">
        <f t="shared" si="7"/>
        <v>964</v>
      </c>
    </row>
    <row r="129" spans="1:5" ht="30">
      <c r="A129" s="40" t="s">
        <v>5</v>
      </c>
      <c r="B129" s="37" t="s">
        <v>479</v>
      </c>
      <c r="C129" s="37" t="s">
        <v>3</v>
      </c>
      <c r="D129" s="39">
        <f t="shared" si="7"/>
        <v>964</v>
      </c>
      <c r="E129" s="39">
        <f t="shared" si="7"/>
        <v>964</v>
      </c>
    </row>
    <row r="130" spans="1:5" ht="30">
      <c r="A130" s="40" t="s">
        <v>6</v>
      </c>
      <c r="B130" s="37" t="s">
        <v>479</v>
      </c>
      <c r="C130" s="37" t="s">
        <v>4</v>
      </c>
      <c r="D130" s="39">
        <f>'прил 5'!F851</f>
        <v>964</v>
      </c>
      <c r="E130" s="39">
        <f>'прил 5'!G851</f>
        <v>964</v>
      </c>
    </row>
    <row r="131" spans="1:5" ht="30">
      <c r="A131" s="36" t="s">
        <v>481</v>
      </c>
      <c r="B131" s="37" t="s">
        <v>482</v>
      </c>
      <c r="C131" s="37"/>
      <c r="D131" s="39">
        <f>D132</f>
        <v>58159</v>
      </c>
      <c r="E131" s="39">
        <f>E132</f>
        <v>59138</v>
      </c>
    </row>
    <row r="132" spans="1:5" ht="30">
      <c r="A132" s="9" t="s">
        <v>428</v>
      </c>
      <c r="B132" s="37" t="s">
        <v>483</v>
      </c>
      <c r="C132" s="37"/>
      <c r="D132" s="39">
        <f>D133</f>
        <v>58159</v>
      </c>
      <c r="E132" s="39">
        <f>E133</f>
        <v>59138</v>
      </c>
    </row>
    <row r="133" spans="1:5" ht="30">
      <c r="A133" s="40" t="s">
        <v>21</v>
      </c>
      <c r="B133" s="37" t="s">
        <v>483</v>
      </c>
      <c r="C133" s="37" t="s">
        <v>20</v>
      </c>
      <c r="D133" s="39">
        <f>D135+D134</f>
        <v>58159</v>
      </c>
      <c r="E133" s="39">
        <f>E135+E134</f>
        <v>59138</v>
      </c>
    </row>
    <row r="134" spans="1:5" ht="15">
      <c r="A134" s="40" t="s">
        <v>92</v>
      </c>
      <c r="B134" s="37" t="s">
        <v>483</v>
      </c>
      <c r="C134" s="37" t="s">
        <v>77</v>
      </c>
      <c r="D134" s="39">
        <f>'прил 5'!F888</f>
        <v>22154</v>
      </c>
      <c r="E134" s="39">
        <f>'прил 5'!G888</f>
        <v>23038</v>
      </c>
    </row>
    <row r="135" spans="1:5" ht="15">
      <c r="A135" s="40" t="s">
        <v>79</v>
      </c>
      <c r="B135" s="37" t="s">
        <v>483</v>
      </c>
      <c r="C135" s="37" t="s">
        <v>78</v>
      </c>
      <c r="D135" s="39">
        <f>'прил 5'!F855</f>
        <v>36005</v>
      </c>
      <c r="E135" s="39">
        <f>'прил 5'!G855</f>
        <v>36100</v>
      </c>
    </row>
    <row r="136" spans="1:5" ht="30">
      <c r="A136" s="40" t="s">
        <v>415</v>
      </c>
      <c r="B136" s="37" t="s">
        <v>414</v>
      </c>
      <c r="C136" s="37"/>
      <c r="D136" s="46">
        <f aca="true" t="shared" si="8" ref="D136:E139">D137</f>
        <v>6900</v>
      </c>
      <c r="E136" s="46">
        <f t="shared" si="8"/>
        <v>0</v>
      </c>
    </row>
    <row r="137" spans="1:5" ht="45">
      <c r="A137" s="40" t="s">
        <v>485</v>
      </c>
      <c r="B137" s="37" t="s">
        <v>413</v>
      </c>
      <c r="C137" s="37"/>
      <c r="D137" s="46">
        <f t="shared" si="8"/>
        <v>6900</v>
      </c>
      <c r="E137" s="46">
        <f t="shared" si="8"/>
        <v>0</v>
      </c>
    </row>
    <row r="138" spans="1:5" ht="45">
      <c r="A138" s="40" t="s">
        <v>486</v>
      </c>
      <c r="B138" s="37" t="s">
        <v>488</v>
      </c>
      <c r="C138" s="37"/>
      <c r="D138" s="46">
        <f t="shared" si="8"/>
        <v>6900</v>
      </c>
      <c r="E138" s="46">
        <f t="shared" si="8"/>
        <v>0</v>
      </c>
    </row>
    <row r="139" spans="1:5" ht="30">
      <c r="A139" s="40" t="s">
        <v>5</v>
      </c>
      <c r="B139" s="37" t="s">
        <v>488</v>
      </c>
      <c r="C139" s="37" t="s">
        <v>3</v>
      </c>
      <c r="D139" s="46">
        <f t="shared" si="8"/>
        <v>6900</v>
      </c>
      <c r="E139" s="46">
        <f t="shared" si="8"/>
        <v>0</v>
      </c>
    </row>
    <row r="140" spans="1:5" ht="30">
      <c r="A140" s="40" t="s">
        <v>6</v>
      </c>
      <c r="B140" s="37" t="s">
        <v>488</v>
      </c>
      <c r="C140" s="37" t="s">
        <v>4</v>
      </c>
      <c r="D140" s="46">
        <f>'прил 5'!F881</f>
        <v>6900</v>
      </c>
      <c r="E140" s="46">
        <f>'прил 5'!G881</f>
        <v>0</v>
      </c>
    </row>
    <row r="141" spans="1:5" ht="46.5">
      <c r="A141" s="63" t="s">
        <v>489</v>
      </c>
      <c r="B141" s="66" t="s">
        <v>178</v>
      </c>
      <c r="C141" s="16"/>
      <c r="D141" s="8">
        <f>D142+D146+D150+D154+D158+D162+D166</f>
        <v>7700</v>
      </c>
      <c r="E141" s="8">
        <f>E142+E146+E150+E154+E158+E162+E166</f>
        <v>12191</v>
      </c>
    </row>
    <row r="142" spans="1:5" ht="15">
      <c r="A142" s="9" t="s">
        <v>493</v>
      </c>
      <c r="B142" s="37" t="s">
        <v>179</v>
      </c>
      <c r="C142" s="37"/>
      <c r="D142" s="28">
        <f aca="true" t="shared" si="9" ref="D142:E144">D143</f>
        <v>210</v>
      </c>
      <c r="E142" s="28">
        <f t="shared" si="9"/>
        <v>555</v>
      </c>
    </row>
    <row r="143" spans="1:5" ht="45">
      <c r="A143" s="9" t="s">
        <v>495</v>
      </c>
      <c r="B143" s="29" t="s">
        <v>494</v>
      </c>
      <c r="C143" s="37"/>
      <c r="D143" s="28">
        <f t="shared" si="9"/>
        <v>210</v>
      </c>
      <c r="E143" s="28">
        <f t="shared" si="9"/>
        <v>555</v>
      </c>
    </row>
    <row r="144" spans="1:5" ht="30">
      <c r="A144" s="40" t="s">
        <v>21</v>
      </c>
      <c r="B144" s="29" t="s">
        <v>494</v>
      </c>
      <c r="C144" s="37">
        <v>600</v>
      </c>
      <c r="D144" s="28">
        <f t="shared" si="9"/>
        <v>210</v>
      </c>
      <c r="E144" s="28">
        <f t="shared" si="9"/>
        <v>555</v>
      </c>
    </row>
    <row r="145" spans="1:5" ht="15">
      <c r="A145" s="40" t="s">
        <v>92</v>
      </c>
      <c r="B145" s="29" t="s">
        <v>494</v>
      </c>
      <c r="C145" s="37">
        <v>611</v>
      </c>
      <c r="D145" s="28">
        <f>'прил 5'!F630</f>
        <v>210</v>
      </c>
      <c r="E145" s="28">
        <f>'прил 5'!G630</f>
        <v>555</v>
      </c>
    </row>
    <row r="146" spans="1:5" ht="60">
      <c r="A146" s="9" t="s">
        <v>496</v>
      </c>
      <c r="B146" s="29" t="s">
        <v>497</v>
      </c>
      <c r="C146" s="37"/>
      <c r="D146" s="46">
        <f aca="true" t="shared" si="10" ref="D146:E148">D147</f>
        <v>50</v>
      </c>
      <c r="E146" s="46">
        <f t="shared" si="10"/>
        <v>350</v>
      </c>
    </row>
    <row r="147" spans="1:5" ht="75">
      <c r="A147" s="9" t="s">
        <v>499</v>
      </c>
      <c r="B147" s="29" t="s">
        <v>502</v>
      </c>
      <c r="C147" s="37"/>
      <c r="D147" s="46">
        <f t="shared" si="10"/>
        <v>50</v>
      </c>
      <c r="E147" s="46">
        <f t="shared" si="10"/>
        <v>350</v>
      </c>
    </row>
    <row r="148" spans="1:5" ht="30">
      <c r="A148" s="40" t="s">
        <v>21</v>
      </c>
      <c r="B148" s="29" t="s">
        <v>502</v>
      </c>
      <c r="C148" s="37" t="s">
        <v>20</v>
      </c>
      <c r="D148" s="46">
        <f t="shared" si="10"/>
        <v>50</v>
      </c>
      <c r="E148" s="46">
        <f t="shared" si="10"/>
        <v>350</v>
      </c>
    </row>
    <row r="149" spans="1:5" ht="15">
      <c r="A149" s="40" t="s">
        <v>92</v>
      </c>
      <c r="B149" s="29" t="s">
        <v>502</v>
      </c>
      <c r="C149" s="37" t="s">
        <v>498</v>
      </c>
      <c r="D149" s="46">
        <f>'прил 5'!F634</f>
        <v>50</v>
      </c>
      <c r="E149" s="46">
        <f>'прил 5'!G634</f>
        <v>350</v>
      </c>
    </row>
    <row r="150" spans="1:5" ht="30">
      <c r="A150" s="9" t="s">
        <v>500</v>
      </c>
      <c r="B150" s="29" t="s">
        <v>501</v>
      </c>
      <c r="C150" s="37"/>
      <c r="D150" s="46">
        <f aca="true" t="shared" si="11" ref="D150:E152">D151</f>
        <v>460</v>
      </c>
      <c r="E150" s="46">
        <f t="shared" si="11"/>
        <v>725</v>
      </c>
    </row>
    <row r="151" spans="1:5" ht="45">
      <c r="A151" s="9" t="s">
        <v>504</v>
      </c>
      <c r="B151" s="29" t="s">
        <v>503</v>
      </c>
      <c r="C151" s="37"/>
      <c r="D151" s="46">
        <f t="shared" si="11"/>
        <v>460</v>
      </c>
      <c r="E151" s="46">
        <f t="shared" si="11"/>
        <v>725</v>
      </c>
    </row>
    <row r="152" spans="1:5" ht="30">
      <c r="A152" s="40" t="s">
        <v>21</v>
      </c>
      <c r="B152" s="29" t="s">
        <v>503</v>
      </c>
      <c r="C152" s="37" t="s">
        <v>20</v>
      </c>
      <c r="D152" s="46">
        <f t="shared" si="11"/>
        <v>460</v>
      </c>
      <c r="E152" s="46">
        <f t="shared" si="11"/>
        <v>725</v>
      </c>
    </row>
    <row r="153" spans="1:5" ht="15">
      <c r="A153" s="40" t="s">
        <v>92</v>
      </c>
      <c r="B153" s="29" t="s">
        <v>503</v>
      </c>
      <c r="C153" s="37" t="s">
        <v>498</v>
      </c>
      <c r="D153" s="46">
        <f>'прил 5'!F638</f>
        <v>460</v>
      </c>
      <c r="E153" s="46">
        <f>'прил 5'!G638</f>
        <v>725</v>
      </c>
    </row>
    <row r="154" spans="1:5" ht="60">
      <c r="A154" s="9" t="s">
        <v>507</v>
      </c>
      <c r="B154" s="29" t="s">
        <v>505</v>
      </c>
      <c r="C154" s="37"/>
      <c r="D154" s="46">
        <f aca="true" t="shared" si="12" ref="D154:E156">D155</f>
        <v>60</v>
      </c>
      <c r="E154" s="46">
        <f t="shared" si="12"/>
        <v>870</v>
      </c>
    </row>
    <row r="155" spans="1:5" ht="60">
      <c r="A155" s="9" t="s">
        <v>508</v>
      </c>
      <c r="B155" s="29" t="s">
        <v>506</v>
      </c>
      <c r="C155" s="37"/>
      <c r="D155" s="46">
        <f t="shared" si="12"/>
        <v>60</v>
      </c>
      <c r="E155" s="46">
        <f t="shared" si="12"/>
        <v>870</v>
      </c>
    </row>
    <row r="156" spans="1:5" ht="30">
      <c r="A156" s="40" t="s">
        <v>21</v>
      </c>
      <c r="B156" s="29" t="s">
        <v>506</v>
      </c>
      <c r="C156" s="37" t="s">
        <v>20</v>
      </c>
      <c r="D156" s="46">
        <f t="shared" si="12"/>
        <v>60</v>
      </c>
      <c r="E156" s="46">
        <f t="shared" si="12"/>
        <v>870</v>
      </c>
    </row>
    <row r="157" spans="1:5" ht="15">
      <c r="A157" s="40" t="s">
        <v>92</v>
      </c>
      <c r="B157" s="29" t="s">
        <v>506</v>
      </c>
      <c r="C157" s="37" t="s">
        <v>498</v>
      </c>
      <c r="D157" s="46">
        <f>'прил 5'!F642</f>
        <v>60</v>
      </c>
      <c r="E157" s="46">
        <f>'прил 5'!G642</f>
        <v>870</v>
      </c>
    </row>
    <row r="158" spans="1:5" ht="45">
      <c r="A158" s="9" t="s">
        <v>511</v>
      </c>
      <c r="B158" s="29" t="s">
        <v>509</v>
      </c>
      <c r="C158" s="37"/>
      <c r="D158" s="46">
        <f aca="true" t="shared" si="13" ref="D158:E160">D159</f>
        <v>110</v>
      </c>
      <c r="E158" s="46">
        <f t="shared" si="13"/>
        <v>457</v>
      </c>
    </row>
    <row r="159" spans="1:5" ht="75">
      <c r="A159" s="9" t="s">
        <v>512</v>
      </c>
      <c r="B159" s="29" t="s">
        <v>510</v>
      </c>
      <c r="C159" s="37"/>
      <c r="D159" s="46">
        <f t="shared" si="13"/>
        <v>110</v>
      </c>
      <c r="E159" s="46">
        <f t="shared" si="13"/>
        <v>457</v>
      </c>
    </row>
    <row r="160" spans="1:5" ht="30">
      <c r="A160" s="40" t="s">
        <v>21</v>
      </c>
      <c r="B160" s="29" t="s">
        <v>510</v>
      </c>
      <c r="C160" s="37" t="s">
        <v>20</v>
      </c>
      <c r="D160" s="46">
        <f t="shared" si="13"/>
        <v>110</v>
      </c>
      <c r="E160" s="46">
        <f t="shared" si="13"/>
        <v>457</v>
      </c>
    </row>
    <row r="161" spans="1:5" ht="15">
      <c r="A161" s="40" t="s">
        <v>92</v>
      </c>
      <c r="B161" s="29" t="s">
        <v>510</v>
      </c>
      <c r="C161" s="37" t="s">
        <v>498</v>
      </c>
      <c r="D161" s="46">
        <f>'прил 5'!F646</f>
        <v>110</v>
      </c>
      <c r="E161" s="46">
        <f>'прил 5'!G646</f>
        <v>457</v>
      </c>
    </row>
    <row r="162" spans="1:5" ht="45">
      <c r="A162" s="9" t="s">
        <v>520</v>
      </c>
      <c r="B162" s="29" t="s">
        <v>513</v>
      </c>
      <c r="C162" s="37"/>
      <c r="D162" s="46">
        <f aca="true" t="shared" si="14" ref="D162:E164">D163</f>
        <v>30</v>
      </c>
      <c r="E162" s="46">
        <f t="shared" si="14"/>
        <v>207</v>
      </c>
    </row>
    <row r="163" spans="1:5" ht="60">
      <c r="A163" s="9" t="s">
        <v>515</v>
      </c>
      <c r="B163" s="29" t="s">
        <v>514</v>
      </c>
      <c r="C163" s="37"/>
      <c r="D163" s="46">
        <f t="shared" si="14"/>
        <v>30</v>
      </c>
      <c r="E163" s="46">
        <f t="shared" si="14"/>
        <v>207</v>
      </c>
    </row>
    <row r="164" spans="1:5" ht="30">
      <c r="A164" s="40" t="s">
        <v>21</v>
      </c>
      <c r="B164" s="29" t="s">
        <v>514</v>
      </c>
      <c r="C164" s="37" t="s">
        <v>20</v>
      </c>
      <c r="D164" s="46">
        <f t="shared" si="14"/>
        <v>30</v>
      </c>
      <c r="E164" s="46">
        <f t="shared" si="14"/>
        <v>207</v>
      </c>
    </row>
    <row r="165" spans="1:5" ht="15">
      <c r="A165" s="40" t="s">
        <v>92</v>
      </c>
      <c r="B165" s="29" t="s">
        <v>514</v>
      </c>
      <c r="C165" s="37" t="s">
        <v>498</v>
      </c>
      <c r="D165" s="46">
        <f>'прил 5'!F650</f>
        <v>30</v>
      </c>
      <c r="E165" s="46">
        <f>'прил 5'!G650</f>
        <v>207</v>
      </c>
    </row>
    <row r="166" spans="1:5" ht="45">
      <c r="A166" s="36" t="s">
        <v>490</v>
      </c>
      <c r="B166" s="37" t="s">
        <v>491</v>
      </c>
      <c r="C166" s="37"/>
      <c r="D166" s="11">
        <f aca="true" t="shared" si="15" ref="D166:E168">D167</f>
        <v>6780</v>
      </c>
      <c r="E166" s="11">
        <f t="shared" si="15"/>
        <v>9027</v>
      </c>
    </row>
    <row r="167" spans="1:5" ht="30">
      <c r="A167" s="9" t="s">
        <v>428</v>
      </c>
      <c r="B167" s="37" t="s">
        <v>492</v>
      </c>
      <c r="C167" s="37"/>
      <c r="D167" s="11">
        <f t="shared" si="15"/>
        <v>6780</v>
      </c>
      <c r="E167" s="11">
        <f t="shared" si="15"/>
        <v>9027</v>
      </c>
    </row>
    <row r="168" spans="1:5" ht="30">
      <c r="A168" s="40" t="s">
        <v>21</v>
      </c>
      <c r="B168" s="37" t="s">
        <v>492</v>
      </c>
      <c r="C168" s="37" t="s">
        <v>20</v>
      </c>
      <c r="D168" s="11">
        <f t="shared" si="15"/>
        <v>6780</v>
      </c>
      <c r="E168" s="11">
        <f t="shared" si="15"/>
        <v>9027</v>
      </c>
    </row>
    <row r="169" spans="1:5" ht="15">
      <c r="A169" s="40" t="s">
        <v>92</v>
      </c>
      <c r="B169" s="37" t="s">
        <v>492</v>
      </c>
      <c r="C169" s="37" t="s">
        <v>77</v>
      </c>
      <c r="D169" s="11">
        <f>'прил 5'!F654</f>
        <v>6780</v>
      </c>
      <c r="E169" s="11">
        <f>'прил 5'!G654</f>
        <v>9027</v>
      </c>
    </row>
    <row r="170" spans="1:5" ht="46.5">
      <c r="A170" s="63" t="s">
        <v>516</v>
      </c>
      <c r="B170" s="18" t="s">
        <v>223</v>
      </c>
      <c r="C170" s="18"/>
      <c r="D170" s="8">
        <f>D171+D191+D176+D186+D181</f>
        <v>8247</v>
      </c>
      <c r="E170" s="8">
        <f>E171+E191+E176+E186+E181</f>
        <v>16204</v>
      </c>
    </row>
    <row r="171" spans="1:5" ht="15">
      <c r="A171" s="9" t="s">
        <v>94</v>
      </c>
      <c r="B171" s="19" t="s">
        <v>196</v>
      </c>
      <c r="C171" s="19"/>
      <c r="D171" s="11">
        <f aca="true" t="shared" si="16" ref="D171:E174">D172</f>
        <v>2173</v>
      </c>
      <c r="E171" s="11">
        <f t="shared" si="16"/>
        <v>2173</v>
      </c>
    </row>
    <row r="172" spans="1:5" ht="60">
      <c r="A172" s="40" t="s">
        <v>517</v>
      </c>
      <c r="B172" s="19" t="s">
        <v>198</v>
      </c>
      <c r="C172" s="19"/>
      <c r="D172" s="11">
        <f t="shared" si="16"/>
        <v>2173</v>
      </c>
      <c r="E172" s="11">
        <f t="shared" si="16"/>
        <v>2173</v>
      </c>
    </row>
    <row r="173" spans="1:5" ht="30">
      <c r="A173" s="40" t="s">
        <v>417</v>
      </c>
      <c r="B173" s="45" t="s">
        <v>416</v>
      </c>
      <c r="C173" s="19"/>
      <c r="D173" s="11">
        <f t="shared" si="16"/>
        <v>2173</v>
      </c>
      <c r="E173" s="11">
        <f t="shared" si="16"/>
        <v>2173</v>
      </c>
    </row>
    <row r="174" spans="1:5" ht="15">
      <c r="A174" s="9" t="s">
        <v>9</v>
      </c>
      <c r="B174" s="45" t="s">
        <v>416</v>
      </c>
      <c r="C174" s="10" t="s">
        <v>7</v>
      </c>
      <c r="D174" s="11">
        <f t="shared" si="16"/>
        <v>2173</v>
      </c>
      <c r="E174" s="11">
        <f t="shared" si="16"/>
        <v>2173</v>
      </c>
    </row>
    <row r="175" spans="1:5" ht="30">
      <c r="A175" s="15" t="s">
        <v>10</v>
      </c>
      <c r="B175" s="45" t="s">
        <v>416</v>
      </c>
      <c r="C175" s="10" t="s">
        <v>8</v>
      </c>
      <c r="D175" s="11">
        <f>'прил 5'!F801</f>
        <v>2173</v>
      </c>
      <c r="E175" s="11">
        <f>'прил 5'!G801</f>
        <v>2173</v>
      </c>
    </row>
    <row r="176" spans="1:5" ht="45">
      <c r="A176" s="9" t="s">
        <v>244</v>
      </c>
      <c r="B176" s="19" t="s">
        <v>245</v>
      </c>
      <c r="C176" s="10"/>
      <c r="D176" s="11">
        <f aca="true" t="shared" si="17" ref="D176:E179">D177</f>
        <v>8</v>
      </c>
      <c r="E176" s="11">
        <f t="shared" si="17"/>
        <v>8</v>
      </c>
    </row>
    <row r="177" spans="1:5" ht="30">
      <c r="A177" s="12" t="s">
        <v>246</v>
      </c>
      <c r="B177" s="19" t="s">
        <v>247</v>
      </c>
      <c r="C177" s="10"/>
      <c r="D177" s="11">
        <f t="shared" si="17"/>
        <v>8</v>
      </c>
      <c r="E177" s="11">
        <f t="shared" si="17"/>
        <v>8</v>
      </c>
    </row>
    <row r="178" spans="1:5" ht="30">
      <c r="A178" s="42" t="s">
        <v>519</v>
      </c>
      <c r="B178" s="19" t="s">
        <v>295</v>
      </c>
      <c r="C178" s="10"/>
      <c r="D178" s="11">
        <f t="shared" si="17"/>
        <v>8</v>
      </c>
      <c r="E178" s="11">
        <f t="shared" si="17"/>
        <v>8</v>
      </c>
    </row>
    <row r="179" spans="1:5" ht="15">
      <c r="A179" s="9" t="s">
        <v>9</v>
      </c>
      <c r="B179" s="19" t="s">
        <v>295</v>
      </c>
      <c r="C179" s="10" t="s">
        <v>7</v>
      </c>
      <c r="D179" s="11">
        <f t="shared" si="17"/>
        <v>8</v>
      </c>
      <c r="E179" s="11">
        <f t="shared" si="17"/>
        <v>8</v>
      </c>
    </row>
    <row r="180" spans="1:5" ht="30">
      <c r="A180" s="15" t="s">
        <v>10</v>
      </c>
      <c r="B180" s="19" t="s">
        <v>295</v>
      </c>
      <c r="C180" s="10" t="s">
        <v>8</v>
      </c>
      <c r="D180" s="11">
        <f>'прил 5'!F806</f>
        <v>8</v>
      </c>
      <c r="E180" s="11">
        <f>'прил 5'!G806</f>
        <v>8</v>
      </c>
    </row>
    <row r="181" spans="1:5" ht="30">
      <c r="A181" s="9" t="s">
        <v>736</v>
      </c>
      <c r="B181" s="19" t="s">
        <v>737</v>
      </c>
      <c r="C181" s="37"/>
      <c r="D181" s="46">
        <f aca="true" t="shared" si="18" ref="D181:E184">D182</f>
        <v>1112</v>
      </c>
      <c r="E181" s="46">
        <f t="shared" si="18"/>
        <v>0</v>
      </c>
    </row>
    <row r="182" spans="1:5" ht="45">
      <c r="A182" s="12" t="s">
        <v>738</v>
      </c>
      <c r="B182" s="19" t="s">
        <v>739</v>
      </c>
      <c r="C182" s="37"/>
      <c r="D182" s="46">
        <f t="shared" si="18"/>
        <v>1112</v>
      </c>
      <c r="E182" s="46">
        <f t="shared" si="18"/>
        <v>0</v>
      </c>
    </row>
    <row r="183" spans="1:5" ht="75">
      <c r="A183" s="15" t="s">
        <v>741</v>
      </c>
      <c r="B183" s="19" t="s">
        <v>740</v>
      </c>
      <c r="C183" s="10"/>
      <c r="D183" s="46">
        <f t="shared" si="18"/>
        <v>1112</v>
      </c>
      <c r="E183" s="46">
        <f t="shared" si="18"/>
        <v>0</v>
      </c>
    </row>
    <row r="184" spans="1:5" ht="30">
      <c r="A184" s="41" t="s">
        <v>5</v>
      </c>
      <c r="B184" s="19" t="s">
        <v>740</v>
      </c>
      <c r="C184" s="10" t="s">
        <v>3</v>
      </c>
      <c r="D184" s="46">
        <f t="shared" si="18"/>
        <v>1112</v>
      </c>
      <c r="E184" s="46">
        <f t="shared" si="18"/>
        <v>0</v>
      </c>
    </row>
    <row r="185" spans="1:5" ht="30">
      <c r="A185" s="41" t="s">
        <v>6</v>
      </c>
      <c r="B185" s="19" t="s">
        <v>740</v>
      </c>
      <c r="C185" s="10" t="s">
        <v>4</v>
      </c>
      <c r="D185" s="46">
        <f>'прил 5'!F811</f>
        <v>1112</v>
      </c>
      <c r="E185" s="46">
        <f>'прил 5'!G811</f>
        <v>0</v>
      </c>
    </row>
    <row r="186" spans="1:5" ht="45">
      <c r="A186" s="40" t="s">
        <v>723</v>
      </c>
      <c r="B186" s="37" t="s">
        <v>724</v>
      </c>
      <c r="C186" s="37"/>
      <c r="D186" s="39">
        <f aca="true" t="shared" si="19" ref="D186:E189">D187</f>
        <v>4954</v>
      </c>
      <c r="E186" s="39">
        <f t="shared" si="19"/>
        <v>7430</v>
      </c>
    </row>
    <row r="187" spans="1:5" ht="45">
      <c r="A187" s="40" t="s">
        <v>725</v>
      </c>
      <c r="B187" s="37" t="s">
        <v>726</v>
      </c>
      <c r="C187" s="37"/>
      <c r="D187" s="39">
        <f t="shared" si="19"/>
        <v>4954</v>
      </c>
      <c r="E187" s="39">
        <f t="shared" si="19"/>
        <v>7430</v>
      </c>
    </row>
    <row r="188" spans="1:5" ht="75">
      <c r="A188" s="40" t="s">
        <v>728</v>
      </c>
      <c r="B188" s="37" t="s">
        <v>727</v>
      </c>
      <c r="C188" s="37"/>
      <c r="D188" s="39">
        <f t="shared" si="19"/>
        <v>4954</v>
      </c>
      <c r="E188" s="39">
        <f t="shared" si="19"/>
        <v>7430</v>
      </c>
    </row>
    <row r="189" spans="1:5" ht="30">
      <c r="A189" s="41" t="s">
        <v>5</v>
      </c>
      <c r="B189" s="37" t="s">
        <v>727</v>
      </c>
      <c r="C189" s="37">
        <v>200</v>
      </c>
      <c r="D189" s="39">
        <f t="shared" si="19"/>
        <v>4954</v>
      </c>
      <c r="E189" s="39">
        <f t="shared" si="19"/>
        <v>7430</v>
      </c>
    </row>
    <row r="190" spans="1:5" ht="30">
      <c r="A190" s="41" t="s">
        <v>6</v>
      </c>
      <c r="B190" s="37" t="s">
        <v>727</v>
      </c>
      <c r="C190" s="37">
        <v>240</v>
      </c>
      <c r="D190" s="39">
        <f>'прил 5'!F843</f>
        <v>4954</v>
      </c>
      <c r="E190" s="39">
        <f>'прил 5'!G843</f>
        <v>7430</v>
      </c>
    </row>
    <row r="191" spans="1:5" ht="60">
      <c r="A191" s="42" t="s">
        <v>711</v>
      </c>
      <c r="B191" s="45" t="s">
        <v>714</v>
      </c>
      <c r="C191" s="37"/>
      <c r="D191" s="46">
        <f aca="true" t="shared" si="20" ref="D191:E194">D192</f>
        <v>0</v>
      </c>
      <c r="E191" s="46">
        <f t="shared" si="20"/>
        <v>6593</v>
      </c>
    </row>
    <row r="192" spans="1:5" ht="45">
      <c r="A192" s="12" t="s">
        <v>712</v>
      </c>
      <c r="B192" s="45" t="s">
        <v>715</v>
      </c>
      <c r="C192" s="37"/>
      <c r="D192" s="46">
        <f t="shared" si="20"/>
        <v>0</v>
      </c>
      <c r="E192" s="46">
        <f t="shared" si="20"/>
        <v>6593</v>
      </c>
    </row>
    <row r="193" spans="1:5" ht="30">
      <c r="A193" s="12" t="s">
        <v>713</v>
      </c>
      <c r="B193" s="45" t="s">
        <v>716</v>
      </c>
      <c r="C193" s="37"/>
      <c r="D193" s="46">
        <f t="shared" si="20"/>
        <v>0</v>
      </c>
      <c r="E193" s="46">
        <f t="shared" si="20"/>
        <v>6593</v>
      </c>
    </row>
    <row r="194" spans="1:5" ht="45">
      <c r="A194" s="40" t="s">
        <v>16</v>
      </c>
      <c r="B194" s="45" t="s">
        <v>716</v>
      </c>
      <c r="C194" s="37" t="s">
        <v>17</v>
      </c>
      <c r="D194" s="46">
        <f t="shared" si="20"/>
        <v>0</v>
      </c>
      <c r="E194" s="46">
        <f t="shared" si="20"/>
        <v>6593</v>
      </c>
    </row>
    <row r="195" spans="1:5" ht="15">
      <c r="A195" s="40" t="s">
        <v>98</v>
      </c>
      <c r="B195" s="45" t="s">
        <v>716</v>
      </c>
      <c r="C195" s="37" t="s">
        <v>97</v>
      </c>
      <c r="D195" s="46">
        <f>'прил 5'!F816</f>
        <v>0</v>
      </c>
      <c r="E195" s="46">
        <f>'прил 5'!G816</f>
        <v>6593</v>
      </c>
    </row>
    <row r="196" spans="1:5" ht="46.5">
      <c r="A196" s="20" t="s">
        <v>521</v>
      </c>
      <c r="B196" s="1" t="s">
        <v>205</v>
      </c>
      <c r="C196" s="1"/>
      <c r="D196" s="8">
        <f>D197+D224+D255+D260+D281</f>
        <v>57418</v>
      </c>
      <c r="E196" s="8">
        <f>E197+E224+E255+E260+E281</f>
        <v>71061</v>
      </c>
    </row>
    <row r="197" spans="1:5" ht="45">
      <c r="A197" s="13" t="s">
        <v>296</v>
      </c>
      <c r="B197" s="10" t="s">
        <v>206</v>
      </c>
      <c r="C197" s="10"/>
      <c r="D197" s="11">
        <f>D198+D209+D216+D220</f>
        <v>14582</v>
      </c>
      <c r="E197" s="11">
        <f>E198+E209+E216+E220</f>
        <v>16682</v>
      </c>
    </row>
    <row r="198" spans="1:5" ht="76.5" customHeight="1">
      <c r="A198" s="13" t="s">
        <v>522</v>
      </c>
      <c r="B198" s="10" t="s">
        <v>207</v>
      </c>
      <c r="C198" s="10"/>
      <c r="D198" s="11">
        <f>D199+D203+D206</f>
        <v>6732</v>
      </c>
      <c r="E198" s="11">
        <f>E199+E203+E206</f>
        <v>8832</v>
      </c>
    </row>
    <row r="199" spans="1:5" ht="60">
      <c r="A199" s="13" t="s">
        <v>297</v>
      </c>
      <c r="B199" s="10" t="s">
        <v>208</v>
      </c>
      <c r="C199" s="10"/>
      <c r="D199" s="11">
        <f>D200</f>
        <v>1720</v>
      </c>
      <c r="E199" s="11">
        <f>E200</f>
        <v>1630</v>
      </c>
    </row>
    <row r="200" spans="1:5" ht="30">
      <c r="A200" s="12" t="s">
        <v>21</v>
      </c>
      <c r="B200" s="10" t="s">
        <v>208</v>
      </c>
      <c r="C200" s="10" t="s">
        <v>20</v>
      </c>
      <c r="D200" s="11">
        <f>D201+D202</f>
        <v>1720</v>
      </c>
      <c r="E200" s="11">
        <f>E201+E202</f>
        <v>1630</v>
      </c>
    </row>
    <row r="201" spans="1:5" ht="15">
      <c r="A201" s="12" t="s">
        <v>92</v>
      </c>
      <c r="B201" s="10" t="s">
        <v>208</v>
      </c>
      <c r="C201" s="10" t="s">
        <v>77</v>
      </c>
      <c r="D201" s="11">
        <f>'прил 5'!F508+'прил 5'!F559+'прил 5'!F611+'прил 5'!F739</f>
        <v>1720</v>
      </c>
      <c r="E201" s="11">
        <f>'прил 5'!G508+'прил 5'!G559+'прил 5'!G611+'прил 5'!G739</f>
        <v>1380</v>
      </c>
    </row>
    <row r="202" spans="1:5" ht="15">
      <c r="A202" s="40" t="s">
        <v>79</v>
      </c>
      <c r="B202" s="10" t="s">
        <v>208</v>
      </c>
      <c r="C202" s="10" t="s">
        <v>78</v>
      </c>
      <c r="D202" s="11">
        <f>'прил 5'!F861</f>
        <v>0</v>
      </c>
      <c r="E202" s="11">
        <f>'прил 5'!G861</f>
        <v>250</v>
      </c>
    </row>
    <row r="203" spans="1:5" ht="45">
      <c r="A203" s="36" t="s">
        <v>523</v>
      </c>
      <c r="B203" s="37" t="s">
        <v>524</v>
      </c>
      <c r="C203" s="10"/>
      <c r="D203" s="11">
        <f>D204</f>
        <v>4952</v>
      </c>
      <c r="E203" s="11">
        <f>E204</f>
        <v>7142</v>
      </c>
    </row>
    <row r="204" spans="1:5" ht="30">
      <c r="A204" s="40" t="s">
        <v>5</v>
      </c>
      <c r="B204" s="37" t="s">
        <v>524</v>
      </c>
      <c r="C204" s="10" t="s">
        <v>3</v>
      </c>
      <c r="D204" s="11">
        <f>D205</f>
        <v>4952</v>
      </c>
      <c r="E204" s="11">
        <f>E205</f>
        <v>7142</v>
      </c>
    </row>
    <row r="205" spans="1:5" ht="30">
      <c r="A205" s="40" t="s">
        <v>6</v>
      </c>
      <c r="B205" s="37" t="s">
        <v>524</v>
      </c>
      <c r="C205" s="10" t="s">
        <v>4</v>
      </c>
      <c r="D205" s="11">
        <f>'прил 5'!F193</f>
        <v>4952</v>
      </c>
      <c r="E205" s="11">
        <f>'прил 5'!G193</f>
        <v>7142</v>
      </c>
    </row>
    <row r="206" spans="1:5" ht="30">
      <c r="A206" s="40" t="s">
        <v>540</v>
      </c>
      <c r="B206" s="37" t="s">
        <v>539</v>
      </c>
      <c r="C206" s="37"/>
      <c r="D206" s="39">
        <f>D207</f>
        <v>60</v>
      </c>
      <c r="E206" s="39">
        <f>E207</f>
        <v>60</v>
      </c>
    </row>
    <row r="207" spans="1:5" ht="30">
      <c r="A207" s="40" t="s">
        <v>5</v>
      </c>
      <c r="B207" s="37" t="s">
        <v>539</v>
      </c>
      <c r="C207" s="37" t="s">
        <v>3</v>
      </c>
      <c r="D207" s="39">
        <f>D208</f>
        <v>60</v>
      </c>
      <c r="E207" s="39">
        <f>E208</f>
        <v>60</v>
      </c>
    </row>
    <row r="208" spans="1:5" ht="30">
      <c r="A208" s="40" t="s">
        <v>6</v>
      </c>
      <c r="B208" s="37" t="s">
        <v>539</v>
      </c>
      <c r="C208" s="37" t="s">
        <v>4</v>
      </c>
      <c r="D208" s="39">
        <f>'прил 5'!F196</f>
        <v>60</v>
      </c>
      <c r="E208" s="39">
        <f>'прил 5'!G196</f>
        <v>60</v>
      </c>
    </row>
    <row r="209" spans="1:5" ht="60">
      <c r="A209" s="36" t="s">
        <v>525</v>
      </c>
      <c r="B209" s="10" t="s">
        <v>209</v>
      </c>
      <c r="C209" s="10"/>
      <c r="D209" s="11">
        <f>D210+D213</f>
        <v>150</v>
      </c>
      <c r="E209" s="11">
        <f>E210+E213</f>
        <v>150</v>
      </c>
    </row>
    <row r="210" spans="1:5" ht="30">
      <c r="A210" s="9" t="s">
        <v>366</v>
      </c>
      <c r="B210" s="10" t="s">
        <v>298</v>
      </c>
      <c r="C210" s="10"/>
      <c r="D210" s="11">
        <f>D211</f>
        <v>100</v>
      </c>
      <c r="E210" s="11">
        <f>E211</f>
        <v>100</v>
      </c>
    </row>
    <row r="211" spans="1:5" ht="30">
      <c r="A211" s="12" t="s">
        <v>5</v>
      </c>
      <c r="B211" s="10" t="s">
        <v>298</v>
      </c>
      <c r="C211" s="10" t="s">
        <v>3</v>
      </c>
      <c r="D211" s="11">
        <f>D212</f>
        <v>100</v>
      </c>
      <c r="E211" s="11">
        <f>E212</f>
        <v>100</v>
      </c>
    </row>
    <row r="212" spans="1:5" ht="30">
      <c r="A212" s="12" t="s">
        <v>6</v>
      </c>
      <c r="B212" s="10" t="s">
        <v>298</v>
      </c>
      <c r="C212" s="10" t="s">
        <v>4</v>
      </c>
      <c r="D212" s="11">
        <f>'прил 5'!F200</f>
        <v>100</v>
      </c>
      <c r="E212" s="11">
        <f>'прил 5'!G200</f>
        <v>100</v>
      </c>
    </row>
    <row r="213" spans="1:5" ht="30">
      <c r="A213" s="40" t="s">
        <v>526</v>
      </c>
      <c r="B213" s="37" t="s">
        <v>527</v>
      </c>
      <c r="C213" s="37"/>
      <c r="D213" s="39">
        <f>D214</f>
        <v>50</v>
      </c>
      <c r="E213" s="39">
        <f>E214</f>
        <v>50</v>
      </c>
    </row>
    <row r="214" spans="1:5" ht="30">
      <c r="A214" s="40" t="s">
        <v>5</v>
      </c>
      <c r="B214" s="37" t="s">
        <v>527</v>
      </c>
      <c r="C214" s="37" t="s">
        <v>3</v>
      </c>
      <c r="D214" s="39">
        <f>D215</f>
        <v>50</v>
      </c>
      <c r="E214" s="39">
        <f>E215</f>
        <v>50</v>
      </c>
    </row>
    <row r="215" spans="1:5" ht="30">
      <c r="A215" s="40" t="s">
        <v>6</v>
      </c>
      <c r="B215" s="37" t="s">
        <v>527</v>
      </c>
      <c r="C215" s="37" t="s">
        <v>4</v>
      </c>
      <c r="D215" s="39">
        <f>'прил 5'!F203</f>
        <v>50</v>
      </c>
      <c r="E215" s="39">
        <f>'прил 5'!G203</f>
        <v>50</v>
      </c>
    </row>
    <row r="216" spans="1:5" ht="90">
      <c r="A216" s="13" t="s">
        <v>528</v>
      </c>
      <c r="B216" s="10" t="s">
        <v>299</v>
      </c>
      <c r="C216" s="10"/>
      <c r="D216" s="11">
        <f aca="true" t="shared" si="21" ref="D216:E218">D217</f>
        <v>7600</v>
      </c>
      <c r="E216" s="11">
        <f t="shared" si="21"/>
        <v>7600</v>
      </c>
    </row>
    <row r="217" spans="1:5" ht="60">
      <c r="A217" s="9" t="s">
        <v>300</v>
      </c>
      <c r="B217" s="10" t="s">
        <v>301</v>
      </c>
      <c r="C217" s="10"/>
      <c r="D217" s="11">
        <f t="shared" si="21"/>
        <v>7600</v>
      </c>
      <c r="E217" s="11">
        <f t="shared" si="21"/>
        <v>7600</v>
      </c>
    </row>
    <row r="218" spans="1:5" ht="30">
      <c r="A218" s="12" t="s">
        <v>5</v>
      </c>
      <c r="B218" s="10" t="s">
        <v>301</v>
      </c>
      <c r="C218" s="10" t="s">
        <v>3</v>
      </c>
      <c r="D218" s="11">
        <f t="shared" si="21"/>
        <v>7600</v>
      </c>
      <c r="E218" s="11">
        <f t="shared" si="21"/>
        <v>7600</v>
      </c>
    </row>
    <row r="219" spans="1:5" ht="30">
      <c r="A219" s="12" t="s">
        <v>6</v>
      </c>
      <c r="B219" s="10" t="s">
        <v>301</v>
      </c>
      <c r="C219" s="10" t="s">
        <v>4</v>
      </c>
      <c r="D219" s="11">
        <f>'прил 5'!F207</f>
        <v>7600</v>
      </c>
      <c r="E219" s="11">
        <f>'прил 5'!G207</f>
        <v>7600</v>
      </c>
    </row>
    <row r="220" spans="1:5" ht="30">
      <c r="A220" s="13" t="s">
        <v>302</v>
      </c>
      <c r="B220" s="10" t="s">
        <v>303</v>
      </c>
      <c r="C220" s="10"/>
      <c r="D220" s="11">
        <f aca="true" t="shared" si="22" ref="D220:E222">D221</f>
        <v>100</v>
      </c>
      <c r="E220" s="11">
        <f t="shared" si="22"/>
        <v>100</v>
      </c>
    </row>
    <row r="221" spans="1:5" ht="45">
      <c r="A221" s="9" t="s">
        <v>529</v>
      </c>
      <c r="B221" s="10" t="s">
        <v>304</v>
      </c>
      <c r="C221" s="10"/>
      <c r="D221" s="11">
        <f t="shared" si="22"/>
        <v>100</v>
      </c>
      <c r="E221" s="11">
        <f t="shared" si="22"/>
        <v>100</v>
      </c>
    </row>
    <row r="222" spans="1:5" ht="30">
      <c r="A222" s="12" t="s">
        <v>5</v>
      </c>
      <c r="B222" s="10" t="s">
        <v>304</v>
      </c>
      <c r="C222" s="10" t="s">
        <v>3</v>
      </c>
      <c r="D222" s="11">
        <f t="shared" si="22"/>
        <v>100</v>
      </c>
      <c r="E222" s="11">
        <f t="shared" si="22"/>
        <v>100</v>
      </c>
    </row>
    <row r="223" spans="1:5" ht="30">
      <c r="A223" s="12" t="s">
        <v>6</v>
      </c>
      <c r="B223" s="10" t="s">
        <v>304</v>
      </c>
      <c r="C223" s="10" t="s">
        <v>4</v>
      </c>
      <c r="D223" s="11">
        <f>'прил 5'!F211</f>
        <v>100</v>
      </c>
      <c r="E223" s="11">
        <f>'прил 5'!G211</f>
        <v>100</v>
      </c>
    </row>
    <row r="224" spans="1:5" ht="60">
      <c r="A224" s="13" t="s">
        <v>305</v>
      </c>
      <c r="B224" s="10" t="s">
        <v>210</v>
      </c>
      <c r="C224" s="10"/>
      <c r="D224" s="11">
        <f>D225+D235+D249</f>
        <v>39968</v>
      </c>
      <c r="E224" s="11">
        <f>E225+E235+E249</f>
        <v>50695</v>
      </c>
    </row>
    <row r="225" spans="1:5" ht="60">
      <c r="A225" s="13" t="s">
        <v>367</v>
      </c>
      <c r="B225" s="10" t="s">
        <v>211</v>
      </c>
      <c r="C225" s="10"/>
      <c r="D225" s="11">
        <f>D226+D229+D232</f>
        <v>1293</v>
      </c>
      <c r="E225" s="11">
        <f>E226+E229+E232</f>
        <v>1524</v>
      </c>
    </row>
    <row r="226" spans="1:5" ht="60">
      <c r="A226" s="13" t="s">
        <v>307</v>
      </c>
      <c r="B226" s="10" t="s">
        <v>306</v>
      </c>
      <c r="C226" s="10"/>
      <c r="D226" s="11">
        <f>D227</f>
        <v>138</v>
      </c>
      <c r="E226" s="11">
        <f>E227</f>
        <v>138</v>
      </c>
    </row>
    <row r="227" spans="1:5" ht="30">
      <c r="A227" s="12" t="s">
        <v>5</v>
      </c>
      <c r="B227" s="10" t="s">
        <v>306</v>
      </c>
      <c r="C227" s="10" t="s">
        <v>3</v>
      </c>
      <c r="D227" s="11">
        <f>D228</f>
        <v>138</v>
      </c>
      <c r="E227" s="11">
        <f>E228</f>
        <v>138</v>
      </c>
    </row>
    <row r="228" spans="1:5" ht="30">
      <c r="A228" s="12" t="s">
        <v>6</v>
      </c>
      <c r="B228" s="10" t="s">
        <v>306</v>
      </c>
      <c r="C228" s="10" t="s">
        <v>4</v>
      </c>
      <c r="D228" s="11">
        <f>'прил 5'!F159</f>
        <v>138</v>
      </c>
      <c r="E228" s="11">
        <f>'прил 5'!G159</f>
        <v>138</v>
      </c>
    </row>
    <row r="229" spans="1:5" ht="30">
      <c r="A229" s="13" t="s">
        <v>309</v>
      </c>
      <c r="B229" s="10" t="s">
        <v>308</v>
      </c>
      <c r="C229" s="10"/>
      <c r="D229" s="11">
        <f>D230</f>
        <v>50</v>
      </c>
      <c r="E229" s="11">
        <f>E230</f>
        <v>50</v>
      </c>
    </row>
    <row r="230" spans="1:5" ht="30">
      <c r="A230" s="12" t="s">
        <v>21</v>
      </c>
      <c r="B230" s="10" t="s">
        <v>308</v>
      </c>
      <c r="C230" s="10" t="s">
        <v>20</v>
      </c>
      <c r="D230" s="11">
        <f>D231</f>
        <v>50</v>
      </c>
      <c r="E230" s="11">
        <f>E231</f>
        <v>50</v>
      </c>
    </row>
    <row r="231" spans="1:5" ht="15">
      <c r="A231" s="12" t="s">
        <v>92</v>
      </c>
      <c r="B231" s="10" t="s">
        <v>308</v>
      </c>
      <c r="C231" s="10" t="s">
        <v>77</v>
      </c>
      <c r="D231" s="11">
        <f>'прил 5'!F564</f>
        <v>50</v>
      </c>
      <c r="E231" s="11">
        <f>'прил 5'!G564</f>
        <v>50</v>
      </c>
    </row>
    <row r="232" spans="1:5" ht="30">
      <c r="A232" s="13" t="s">
        <v>311</v>
      </c>
      <c r="B232" s="10" t="s">
        <v>310</v>
      </c>
      <c r="C232" s="10"/>
      <c r="D232" s="11">
        <f>D233</f>
        <v>1105</v>
      </c>
      <c r="E232" s="11">
        <f>E233</f>
        <v>1336</v>
      </c>
    </row>
    <row r="233" spans="1:5" ht="30">
      <c r="A233" s="12" t="s">
        <v>5</v>
      </c>
      <c r="B233" s="10" t="s">
        <v>310</v>
      </c>
      <c r="C233" s="10" t="s">
        <v>3</v>
      </c>
      <c r="D233" s="11">
        <f>D234</f>
        <v>1105</v>
      </c>
      <c r="E233" s="11">
        <f>E234</f>
        <v>1336</v>
      </c>
    </row>
    <row r="234" spans="1:5" ht="30">
      <c r="A234" s="12" t="s">
        <v>6</v>
      </c>
      <c r="B234" s="10" t="s">
        <v>310</v>
      </c>
      <c r="C234" s="10" t="s">
        <v>4</v>
      </c>
      <c r="D234" s="11">
        <f>'прил 5'!F162</f>
        <v>1105</v>
      </c>
      <c r="E234" s="11">
        <f>'прил 5'!G162</f>
        <v>1336</v>
      </c>
    </row>
    <row r="235" spans="1:5" ht="45">
      <c r="A235" s="13" t="s">
        <v>368</v>
      </c>
      <c r="B235" s="10" t="s">
        <v>212</v>
      </c>
      <c r="C235" s="10"/>
      <c r="D235" s="11">
        <f>D236+D239+D246</f>
        <v>8625</v>
      </c>
      <c r="E235" s="11">
        <f>E236+E239+E246</f>
        <v>8821</v>
      </c>
    </row>
    <row r="236" spans="1:5" ht="57" customHeight="1">
      <c r="A236" s="13" t="s">
        <v>313</v>
      </c>
      <c r="B236" s="10" t="s">
        <v>312</v>
      </c>
      <c r="C236" s="10"/>
      <c r="D236" s="11">
        <f>D237</f>
        <v>300</v>
      </c>
      <c r="E236" s="11">
        <f>E237</f>
        <v>300</v>
      </c>
    </row>
    <row r="237" spans="1:5" ht="30">
      <c r="A237" s="12" t="s">
        <v>5</v>
      </c>
      <c r="B237" s="10" t="s">
        <v>312</v>
      </c>
      <c r="C237" s="10" t="s">
        <v>3</v>
      </c>
      <c r="D237" s="11">
        <f>D238</f>
        <v>300</v>
      </c>
      <c r="E237" s="11">
        <f>E238</f>
        <v>300</v>
      </c>
    </row>
    <row r="238" spans="1:5" ht="30">
      <c r="A238" s="12" t="s">
        <v>6</v>
      </c>
      <c r="B238" s="10" t="s">
        <v>312</v>
      </c>
      <c r="C238" s="10" t="s">
        <v>4</v>
      </c>
      <c r="D238" s="11">
        <f>'прил 5'!F216</f>
        <v>300</v>
      </c>
      <c r="E238" s="11">
        <f>'прил 5'!G216</f>
        <v>300</v>
      </c>
    </row>
    <row r="239" spans="1:5" ht="15">
      <c r="A239" s="13" t="s">
        <v>314</v>
      </c>
      <c r="B239" s="10" t="s">
        <v>623</v>
      </c>
      <c r="C239" s="10"/>
      <c r="D239" s="11">
        <f>D242+D240+D244</f>
        <v>7313</v>
      </c>
      <c r="E239" s="11">
        <f>E242+E240+E244</f>
        <v>7495</v>
      </c>
    </row>
    <row r="240" spans="1:5" ht="75">
      <c r="A240" s="40" t="s">
        <v>0</v>
      </c>
      <c r="B240" s="10" t="s">
        <v>623</v>
      </c>
      <c r="C240" s="37" t="s">
        <v>238</v>
      </c>
      <c r="D240" s="39">
        <f>D241</f>
        <v>6896.4</v>
      </c>
      <c r="E240" s="39">
        <f>E241</f>
        <v>6896.4</v>
      </c>
    </row>
    <row r="241" spans="1:5" ht="15">
      <c r="A241" s="40" t="s">
        <v>22</v>
      </c>
      <c r="B241" s="10" t="s">
        <v>623</v>
      </c>
      <c r="C241" s="37" t="s">
        <v>33</v>
      </c>
      <c r="D241" s="39">
        <f>'прил 5'!F219</f>
        <v>6896.4</v>
      </c>
      <c r="E241" s="39">
        <f>'прил 5'!G219</f>
        <v>6896.4</v>
      </c>
    </row>
    <row r="242" spans="1:5" ht="30">
      <c r="A242" s="12" t="s">
        <v>5</v>
      </c>
      <c r="B242" s="10" t="s">
        <v>623</v>
      </c>
      <c r="C242" s="10" t="s">
        <v>3</v>
      </c>
      <c r="D242" s="11">
        <f>D243</f>
        <v>411.6</v>
      </c>
      <c r="E242" s="11">
        <f>E243</f>
        <v>593.6</v>
      </c>
    </row>
    <row r="243" spans="1:5" ht="30">
      <c r="A243" s="12" t="s">
        <v>6</v>
      </c>
      <c r="B243" s="10" t="s">
        <v>623</v>
      </c>
      <c r="C243" s="10" t="s">
        <v>4</v>
      </c>
      <c r="D243" s="11">
        <f>'прил 5'!F221</f>
        <v>411.6</v>
      </c>
      <c r="E243" s="11">
        <f>'прил 5'!G221</f>
        <v>593.6</v>
      </c>
    </row>
    <row r="244" spans="1:5" ht="15">
      <c r="A244" s="40" t="s">
        <v>13</v>
      </c>
      <c r="B244" s="10" t="s">
        <v>623</v>
      </c>
      <c r="C244" s="37" t="s">
        <v>11</v>
      </c>
      <c r="D244" s="39">
        <f>D245</f>
        <v>5</v>
      </c>
      <c r="E244" s="39">
        <f>E245</f>
        <v>5</v>
      </c>
    </row>
    <row r="245" spans="1:5" ht="15">
      <c r="A245" s="41" t="s">
        <v>14</v>
      </c>
      <c r="B245" s="10" t="s">
        <v>623</v>
      </c>
      <c r="C245" s="37" t="s">
        <v>12</v>
      </c>
      <c r="D245" s="39">
        <f>'прил 5'!F223</f>
        <v>5</v>
      </c>
      <c r="E245" s="39">
        <f>'прил 5'!G223</f>
        <v>5</v>
      </c>
    </row>
    <row r="246" spans="1:5" ht="30">
      <c r="A246" s="41" t="s">
        <v>531</v>
      </c>
      <c r="B246" s="37" t="s">
        <v>530</v>
      </c>
      <c r="C246" s="37"/>
      <c r="D246" s="39">
        <f>D247</f>
        <v>1012</v>
      </c>
      <c r="E246" s="39">
        <f>E247</f>
        <v>1026</v>
      </c>
    </row>
    <row r="247" spans="1:5" ht="30">
      <c r="A247" s="40" t="s">
        <v>5</v>
      </c>
      <c r="B247" s="37" t="s">
        <v>530</v>
      </c>
      <c r="C247" s="37" t="s">
        <v>3</v>
      </c>
      <c r="D247" s="39">
        <f>D248</f>
        <v>1012</v>
      </c>
      <c r="E247" s="39">
        <f>E248</f>
        <v>1026</v>
      </c>
    </row>
    <row r="248" spans="1:5" ht="30">
      <c r="A248" s="40" t="s">
        <v>6</v>
      </c>
      <c r="B248" s="37" t="s">
        <v>530</v>
      </c>
      <c r="C248" s="37" t="s">
        <v>4</v>
      </c>
      <c r="D248" s="39">
        <f>'прил 5'!F226</f>
        <v>1012</v>
      </c>
      <c r="E248" s="39">
        <f>'прил 5'!G226</f>
        <v>1026</v>
      </c>
    </row>
    <row r="249" spans="1:5" ht="60">
      <c r="A249" s="13" t="s">
        <v>369</v>
      </c>
      <c r="B249" s="10" t="s">
        <v>213</v>
      </c>
      <c r="C249" s="10"/>
      <c r="D249" s="11">
        <f>D250</f>
        <v>30050</v>
      </c>
      <c r="E249" s="11">
        <f>E250</f>
        <v>40350</v>
      </c>
    </row>
    <row r="250" spans="1:5" ht="30">
      <c r="A250" s="12" t="s">
        <v>215</v>
      </c>
      <c r="B250" s="10" t="s">
        <v>622</v>
      </c>
      <c r="C250" s="10"/>
      <c r="D250" s="11">
        <f>D251+D253</f>
        <v>30050</v>
      </c>
      <c r="E250" s="11">
        <f>E251+E253</f>
        <v>40350</v>
      </c>
    </row>
    <row r="251" spans="1:5" ht="75">
      <c r="A251" s="12" t="s">
        <v>0</v>
      </c>
      <c r="B251" s="10" t="s">
        <v>622</v>
      </c>
      <c r="C251" s="10" t="s">
        <v>238</v>
      </c>
      <c r="D251" s="11">
        <f>D252</f>
        <v>29123.4</v>
      </c>
      <c r="E251" s="11">
        <f>E252</f>
        <v>39123.4</v>
      </c>
    </row>
    <row r="252" spans="1:5" ht="15">
      <c r="A252" s="12" t="s">
        <v>22</v>
      </c>
      <c r="B252" s="10" t="s">
        <v>622</v>
      </c>
      <c r="C252" s="10" t="s">
        <v>33</v>
      </c>
      <c r="D252" s="11">
        <f>'прил 5'!F166</f>
        <v>29123.4</v>
      </c>
      <c r="E252" s="11">
        <f>'прил 5'!G166</f>
        <v>39123.4</v>
      </c>
    </row>
    <row r="253" spans="1:5" ht="30">
      <c r="A253" s="12" t="s">
        <v>5</v>
      </c>
      <c r="B253" s="10" t="s">
        <v>622</v>
      </c>
      <c r="C253" s="10" t="s">
        <v>3</v>
      </c>
      <c r="D253" s="11">
        <f>D254</f>
        <v>926.6</v>
      </c>
      <c r="E253" s="11">
        <f>E254</f>
        <v>1226.6</v>
      </c>
    </row>
    <row r="254" spans="1:5" ht="30">
      <c r="A254" s="12" t="s">
        <v>6</v>
      </c>
      <c r="B254" s="10" t="s">
        <v>622</v>
      </c>
      <c r="C254" s="10" t="s">
        <v>4</v>
      </c>
      <c r="D254" s="11">
        <f>'прил 5'!F168</f>
        <v>926.6</v>
      </c>
      <c r="E254" s="11">
        <f>'прил 5'!G168</f>
        <v>1226.6</v>
      </c>
    </row>
    <row r="255" spans="1:5" ht="45">
      <c r="A255" s="13" t="s">
        <v>315</v>
      </c>
      <c r="B255" s="10" t="s">
        <v>214</v>
      </c>
      <c r="C255" s="10"/>
      <c r="D255" s="11">
        <f aca="true" t="shared" si="23" ref="D255:E258">D256</f>
        <v>533</v>
      </c>
      <c r="E255" s="11">
        <f t="shared" si="23"/>
        <v>613</v>
      </c>
    </row>
    <row r="256" spans="1:5" ht="90">
      <c r="A256" s="13" t="s">
        <v>370</v>
      </c>
      <c r="B256" s="10" t="s">
        <v>216</v>
      </c>
      <c r="C256" s="10"/>
      <c r="D256" s="11">
        <f t="shared" si="23"/>
        <v>533</v>
      </c>
      <c r="E256" s="11">
        <f t="shared" si="23"/>
        <v>613</v>
      </c>
    </row>
    <row r="257" spans="1:5" ht="45">
      <c r="A257" s="9" t="s">
        <v>317</v>
      </c>
      <c r="B257" s="10" t="s">
        <v>316</v>
      </c>
      <c r="C257" s="10"/>
      <c r="D257" s="11">
        <f t="shared" si="23"/>
        <v>533</v>
      </c>
      <c r="E257" s="11">
        <f t="shared" si="23"/>
        <v>613</v>
      </c>
    </row>
    <row r="258" spans="1:5" ht="30">
      <c r="A258" s="12" t="s">
        <v>5</v>
      </c>
      <c r="B258" s="10" t="s">
        <v>316</v>
      </c>
      <c r="C258" s="10" t="s">
        <v>3</v>
      </c>
      <c r="D258" s="11">
        <f t="shared" si="23"/>
        <v>533</v>
      </c>
      <c r="E258" s="11">
        <f t="shared" si="23"/>
        <v>613</v>
      </c>
    </row>
    <row r="259" spans="1:5" ht="30">
      <c r="A259" s="12" t="s">
        <v>6</v>
      </c>
      <c r="B259" s="10" t="s">
        <v>316</v>
      </c>
      <c r="C259" s="10" t="s">
        <v>4</v>
      </c>
      <c r="D259" s="11">
        <f>'прил 5'!F173</f>
        <v>533</v>
      </c>
      <c r="E259" s="11">
        <f>'прил 5'!G173</f>
        <v>613</v>
      </c>
    </row>
    <row r="260" spans="1:5" ht="45">
      <c r="A260" s="13" t="s">
        <v>318</v>
      </c>
      <c r="B260" s="10" t="s">
        <v>141</v>
      </c>
      <c r="C260" s="10"/>
      <c r="D260" s="11">
        <f>D261+D277</f>
        <v>1535</v>
      </c>
      <c r="E260" s="11">
        <f>E261+E277</f>
        <v>1691</v>
      </c>
    </row>
    <row r="261" spans="1:5" ht="30">
      <c r="A261" s="13" t="s">
        <v>371</v>
      </c>
      <c r="B261" s="10" t="s">
        <v>142</v>
      </c>
      <c r="C261" s="10"/>
      <c r="D261" s="11">
        <f>D262+D268+D274</f>
        <v>1399</v>
      </c>
      <c r="E261" s="11">
        <f>E262+E268+E274</f>
        <v>1531</v>
      </c>
    </row>
    <row r="262" spans="1:5" ht="30">
      <c r="A262" s="9" t="s">
        <v>320</v>
      </c>
      <c r="B262" s="10" t="s">
        <v>319</v>
      </c>
      <c r="C262" s="10"/>
      <c r="D262" s="11">
        <f>D263+D265</f>
        <v>1107</v>
      </c>
      <c r="E262" s="11">
        <f>E263+E265</f>
        <v>1221</v>
      </c>
    </row>
    <row r="263" spans="1:5" ht="30">
      <c r="A263" s="12" t="s">
        <v>5</v>
      </c>
      <c r="B263" s="10" t="s">
        <v>319</v>
      </c>
      <c r="C263" s="10" t="s">
        <v>3</v>
      </c>
      <c r="D263" s="11">
        <f>D264</f>
        <v>150</v>
      </c>
      <c r="E263" s="11">
        <f>E264</f>
        <v>150</v>
      </c>
    </row>
    <row r="264" spans="1:5" ht="30">
      <c r="A264" s="12" t="s">
        <v>6</v>
      </c>
      <c r="B264" s="10" t="s">
        <v>319</v>
      </c>
      <c r="C264" s="10" t="s">
        <v>4</v>
      </c>
      <c r="D264" s="11">
        <f>'прил 5'!F231</f>
        <v>150</v>
      </c>
      <c r="E264" s="11">
        <f>'прил 5'!G231</f>
        <v>150</v>
      </c>
    </row>
    <row r="265" spans="1:5" ht="30">
      <c r="A265" s="12" t="s">
        <v>21</v>
      </c>
      <c r="B265" s="10" t="s">
        <v>319</v>
      </c>
      <c r="C265" s="10" t="s">
        <v>20</v>
      </c>
      <c r="D265" s="11">
        <f>D266+D267</f>
        <v>957</v>
      </c>
      <c r="E265" s="11">
        <f>E266+E267</f>
        <v>1071</v>
      </c>
    </row>
    <row r="266" spans="1:5" ht="15">
      <c r="A266" s="12" t="s">
        <v>92</v>
      </c>
      <c r="B266" s="10" t="s">
        <v>319</v>
      </c>
      <c r="C266" s="10" t="s">
        <v>77</v>
      </c>
      <c r="D266" s="11">
        <f>'прил 5'!F513+'прил 5'!F569+'прил 5'!F616+'прил 5'!F660+'прил 5'!F744</f>
        <v>852</v>
      </c>
      <c r="E266" s="11">
        <f>'прил 5'!G513+'прил 5'!G569+'прил 5'!G616+'прил 5'!G660+'прил 5'!G744</f>
        <v>951</v>
      </c>
    </row>
    <row r="267" spans="1:5" ht="15">
      <c r="A267" s="12" t="s">
        <v>79</v>
      </c>
      <c r="B267" s="10" t="s">
        <v>319</v>
      </c>
      <c r="C267" s="10" t="s">
        <v>78</v>
      </c>
      <c r="D267" s="11">
        <f>'прил 5'!F866</f>
        <v>105</v>
      </c>
      <c r="E267" s="11">
        <f>'прил 5'!G866</f>
        <v>120</v>
      </c>
    </row>
    <row r="268" spans="1:5" ht="30">
      <c r="A268" s="9" t="s">
        <v>322</v>
      </c>
      <c r="B268" s="10" t="s">
        <v>321</v>
      </c>
      <c r="C268" s="10"/>
      <c r="D268" s="11">
        <f>D269+D271</f>
        <v>260</v>
      </c>
      <c r="E268" s="11">
        <f>E269+E271</f>
        <v>260</v>
      </c>
    </row>
    <row r="269" spans="1:5" ht="30">
      <c r="A269" s="12" t="s">
        <v>5</v>
      </c>
      <c r="B269" s="10" t="s">
        <v>321</v>
      </c>
      <c r="C269" s="10" t="s">
        <v>3</v>
      </c>
      <c r="D269" s="11">
        <f>D270</f>
        <v>30</v>
      </c>
      <c r="E269" s="11">
        <f>E270</f>
        <v>30</v>
      </c>
    </row>
    <row r="270" spans="1:5" ht="30">
      <c r="A270" s="12" t="s">
        <v>6</v>
      </c>
      <c r="B270" s="10" t="s">
        <v>321</v>
      </c>
      <c r="C270" s="10" t="s">
        <v>4</v>
      </c>
      <c r="D270" s="11">
        <f>'прил 5'!F234</f>
        <v>30</v>
      </c>
      <c r="E270" s="11">
        <f>'прил 5'!G234</f>
        <v>30</v>
      </c>
    </row>
    <row r="271" spans="1:5" ht="30">
      <c r="A271" s="12" t="s">
        <v>21</v>
      </c>
      <c r="B271" s="10" t="s">
        <v>321</v>
      </c>
      <c r="C271" s="10" t="s">
        <v>20</v>
      </c>
      <c r="D271" s="11">
        <f>D272+D273</f>
        <v>230</v>
      </c>
      <c r="E271" s="11">
        <f>E272+E273</f>
        <v>230</v>
      </c>
    </row>
    <row r="272" spans="1:5" ht="15">
      <c r="A272" s="12" t="s">
        <v>92</v>
      </c>
      <c r="B272" s="10" t="s">
        <v>321</v>
      </c>
      <c r="C272" s="10" t="s">
        <v>77</v>
      </c>
      <c r="D272" s="11">
        <f>'прил 5'!F516+'прил 5'!F572+'прил 5'!F619+'прил 5'!F663+'прил 5'!F747</f>
        <v>210</v>
      </c>
      <c r="E272" s="11">
        <f>'прил 5'!G516+'прил 5'!G572+'прил 5'!G619+'прил 5'!G663+'прил 5'!G747</f>
        <v>210</v>
      </c>
    </row>
    <row r="273" spans="1:5" ht="15">
      <c r="A273" s="12" t="s">
        <v>79</v>
      </c>
      <c r="B273" s="10" t="s">
        <v>321</v>
      </c>
      <c r="C273" s="10" t="s">
        <v>78</v>
      </c>
      <c r="D273" s="11">
        <f>'прил 5'!F869</f>
        <v>20</v>
      </c>
      <c r="E273" s="11">
        <f>'прил 5'!G869</f>
        <v>20</v>
      </c>
    </row>
    <row r="274" spans="1:5" ht="30">
      <c r="A274" s="9" t="s">
        <v>324</v>
      </c>
      <c r="B274" s="10" t="s">
        <v>323</v>
      </c>
      <c r="C274" s="10"/>
      <c r="D274" s="11">
        <f>D275</f>
        <v>32</v>
      </c>
      <c r="E274" s="11">
        <f>E275</f>
        <v>50</v>
      </c>
    </row>
    <row r="275" spans="1:5" ht="30">
      <c r="A275" s="12" t="s">
        <v>21</v>
      </c>
      <c r="B275" s="10" t="s">
        <v>323</v>
      </c>
      <c r="C275" s="10" t="s">
        <v>20</v>
      </c>
      <c r="D275" s="11">
        <f>D276</f>
        <v>32</v>
      </c>
      <c r="E275" s="11">
        <f>E276</f>
        <v>50</v>
      </c>
    </row>
    <row r="276" spans="1:5" ht="15">
      <c r="A276" s="12" t="s">
        <v>92</v>
      </c>
      <c r="B276" s="10" t="s">
        <v>323</v>
      </c>
      <c r="C276" s="10" t="s">
        <v>77</v>
      </c>
      <c r="D276" s="11">
        <f>'прил 5'!F575</f>
        <v>32</v>
      </c>
      <c r="E276" s="11">
        <f>'прил 5'!G575</f>
        <v>50</v>
      </c>
    </row>
    <row r="277" spans="1:5" ht="45">
      <c r="A277" s="13" t="s">
        <v>372</v>
      </c>
      <c r="B277" s="10" t="s">
        <v>241</v>
      </c>
      <c r="C277" s="10"/>
      <c r="D277" s="11">
        <f aca="true" t="shared" si="24" ref="D277:E279">D278</f>
        <v>136</v>
      </c>
      <c r="E277" s="11">
        <f t="shared" si="24"/>
        <v>160</v>
      </c>
    </row>
    <row r="278" spans="1:5" ht="30">
      <c r="A278" s="9" t="s">
        <v>326</v>
      </c>
      <c r="B278" s="10" t="s">
        <v>325</v>
      </c>
      <c r="C278" s="10"/>
      <c r="D278" s="11">
        <f t="shared" si="24"/>
        <v>136</v>
      </c>
      <c r="E278" s="11">
        <f t="shared" si="24"/>
        <v>160</v>
      </c>
    </row>
    <row r="279" spans="1:5" ht="30">
      <c r="A279" s="12" t="s">
        <v>21</v>
      </c>
      <c r="B279" s="10" t="s">
        <v>325</v>
      </c>
      <c r="C279" s="10" t="s">
        <v>20</v>
      </c>
      <c r="D279" s="11">
        <f t="shared" si="24"/>
        <v>136</v>
      </c>
      <c r="E279" s="11">
        <f t="shared" si="24"/>
        <v>160</v>
      </c>
    </row>
    <row r="280" spans="1:5" ht="15">
      <c r="A280" s="12" t="s">
        <v>92</v>
      </c>
      <c r="B280" s="10" t="s">
        <v>325</v>
      </c>
      <c r="C280" s="10" t="s">
        <v>77</v>
      </c>
      <c r="D280" s="11">
        <f>'прил 5'!F579</f>
        <v>136</v>
      </c>
      <c r="E280" s="11">
        <f>'прил 5'!G579</f>
        <v>160</v>
      </c>
    </row>
    <row r="281" spans="1:5" ht="45">
      <c r="A281" s="13" t="s">
        <v>328</v>
      </c>
      <c r="B281" s="10" t="s">
        <v>327</v>
      </c>
      <c r="C281" s="10"/>
      <c r="D281" s="11">
        <f>D282+D289+D293</f>
        <v>800</v>
      </c>
      <c r="E281" s="11">
        <f>E282+E289+E293</f>
        <v>1380</v>
      </c>
    </row>
    <row r="282" spans="1:5" ht="45">
      <c r="A282" s="13" t="s">
        <v>532</v>
      </c>
      <c r="B282" s="10" t="s">
        <v>329</v>
      </c>
      <c r="C282" s="10"/>
      <c r="D282" s="11">
        <f>D283</f>
        <v>231</v>
      </c>
      <c r="E282" s="11">
        <f>E283</f>
        <v>520</v>
      </c>
    </row>
    <row r="283" spans="1:5" ht="45">
      <c r="A283" s="9" t="s">
        <v>331</v>
      </c>
      <c r="B283" s="10" t="s">
        <v>330</v>
      </c>
      <c r="C283" s="10"/>
      <c r="D283" s="11">
        <f>D284+D286</f>
        <v>231</v>
      </c>
      <c r="E283" s="11">
        <f>E284+E286</f>
        <v>520</v>
      </c>
    </row>
    <row r="284" spans="1:5" ht="30">
      <c r="A284" s="12" t="s">
        <v>5</v>
      </c>
      <c r="B284" s="10" t="s">
        <v>330</v>
      </c>
      <c r="C284" s="10" t="s">
        <v>3</v>
      </c>
      <c r="D284" s="11">
        <f>D285</f>
        <v>44</v>
      </c>
      <c r="E284" s="11">
        <f>E285</f>
        <v>100</v>
      </c>
    </row>
    <row r="285" spans="1:5" ht="30">
      <c r="A285" s="12" t="s">
        <v>6</v>
      </c>
      <c r="B285" s="10" t="s">
        <v>330</v>
      </c>
      <c r="C285" s="10" t="s">
        <v>4</v>
      </c>
      <c r="D285" s="11">
        <f>'прил 5'!F178</f>
        <v>44</v>
      </c>
      <c r="E285" s="11">
        <f>'прил 5'!G178</f>
        <v>100</v>
      </c>
    </row>
    <row r="286" spans="1:5" ht="30">
      <c r="A286" s="12" t="s">
        <v>21</v>
      </c>
      <c r="B286" s="10" t="s">
        <v>330</v>
      </c>
      <c r="C286" s="10" t="s">
        <v>20</v>
      </c>
      <c r="D286" s="11">
        <f>D287+D288</f>
        <v>187</v>
      </c>
      <c r="E286" s="11">
        <f>E287+E288</f>
        <v>420</v>
      </c>
    </row>
    <row r="287" spans="1:5" ht="15">
      <c r="A287" s="12" t="s">
        <v>92</v>
      </c>
      <c r="B287" s="10" t="s">
        <v>330</v>
      </c>
      <c r="C287" s="10" t="s">
        <v>77</v>
      </c>
      <c r="D287" s="11">
        <f>'прил 5'!F521+'прил 5'!F584+'прил 5'!F624+'прил 5'!F668+'прил 5'!F752</f>
        <v>172</v>
      </c>
      <c r="E287" s="11">
        <f>'прил 5'!G521+'прил 5'!G584+'прил 5'!G624+'прил 5'!G668+'прил 5'!G752</f>
        <v>385</v>
      </c>
    </row>
    <row r="288" spans="1:5" ht="15">
      <c r="A288" s="12" t="s">
        <v>79</v>
      </c>
      <c r="B288" s="10" t="s">
        <v>330</v>
      </c>
      <c r="C288" s="10" t="s">
        <v>78</v>
      </c>
      <c r="D288" s="11">
        <f>'прил 5'!F874</f>
        <v>15</v>
      </c>
      <c r="E288" s="11">
        <f>'прил 5'!G874</f>
        <v>35</v>
      </c>
    </row>
    <row r="289" spans="1:5" ht="30">
      <c r="A289" s="12" t="s">
        <v>533</v>
      </c>
      <c r="B289" s="10" t="s">
        <v>537</v>
      </c>
      <c r="C289" s="10"/>
      <c r="D289" s="11">
        <f aca="true" t="shared" si="25" ref="D289:E291">D290</f>
        <v>134</v>
      </c>
      <c r="E289" s="11">
        <f t="shared" si="25"/>
        <v>300</v>
      </c>
    </row>
    <row r="290" spans="1:5" ht="15">
      <c r="A290" s="12" t="s">
        <v>332</v>
      </c>
      <c r="B290" s="10" t="s">
        <v>534</v>
      </c>
      <c r="C290" s="10"/>
      <c r="D290" s="11">
        <f t="shared" si="25"/>
        <v>134</v>
      </c>
      <c r="E290" s="11">
        <f t="shared" si="25"/>
        <v>300</v>
      </c>
    </row>
    <row r="291" spans="1:5" ht="30">
      <c r="A291" s="12" t="s">
        <v>5</v>
      </c>
      <c r="B291" s="10" t="s">
        <v>534</v>
      </c>
      <c r="C291" s="10" t="s">
        <v>3</v>
      </c>
      <c r="D291" s="11">
        <f t="shared" si="25"/>
        <v>134</v>
      </c>
      <c r="E291" s="11">
        <f t="shared" si="25"/>
        <v>300</v>
      </c>
    </row>
    <row r="292" spans="1:5" ht="30">
      <c r="A292" s="12" t="s">
        <v>6</v>
      </c>
      <c r="B292" s="10" t="s">
        <v>534</v>
      </c>
      <c r="C292" s="10" t="s">
        <v>4</v>
      </c>
      <c r="D292" s="11">
        <f>'прил 5'!F182</f>
        <v>134</v>
      </c>
      <c r="E292" s="11">
        <f>'прил 5'!G182</f>
        <v>300</v>
      </c>
    </row>
    <row r="293" spans="1:5" ht="45">
      <c r="A293" s="12" t="s">
        <v>535</v>
      </c>
      <c r="B293" s="10" t="s">
        <v>536</v>
      </c>
      <c r="C293" s="10"/>
      <c r="D293" s="11">
        <f aca="true" t="shared" si="26" ref="D293:E295">D294</f>
        <v>435</v>
      </c>
      <c r="E293" s="11">
        <f t="shared" si="26"/>
        <v>560</v>
      </c>
    </row>
    <row r="294" spans="1:5" ht="45">
      <c r="A294" s="12" t="s">
        <v>333</v>
      </c>
      <c r="B294" s="10" t="s">
        <v>538</v>
      </c>
      <c r="C294" s="10"/>
      <c r="D294" s="11">
        <f t="shared" si="26"/>
        <v>435</v>
      </c>
      <c r="E294" s="11">
        <f t="shared" si="26"/>
        <v>560</v>
      </c>
    </row>
    <row r="295" spans="1:5" ht="30">
      <c r="A295" s="12" t="s">
        <v>5</v>
      </c>
      <c r="B295" s="10" t="s">
        <v>538</v>
      </c>
      <c r="C295" s="10" t="s">
        <v>3</v>
      </c>
      <c r="D295" s="11">
        <f t="shared" si="26"/>
        <v>435</v>
      </c>
      <c r="E295" s="11">
        <f t="shared" si="26"/>
        <v>560</v>
      </c>
    </row>
    <row r="296" spans="1:5" ht="30">
      <c r="A296" s="12" t="s">
        <v>6</v>
      </c>
      <c r="B296" s="10" t="s">
        <v>538</v>
      </c>
      <c r="C296" s="10" t="s">
        <v>4</v>
      </c>
      <c r="D296" s="11">
        <f>'прил 5'!F186</f>
        <v>435</v>
      </c>
      <c r="E296" s="11">
        <f>'прил 5'!G186</f>
        <v>560</v>
      </c>
    </row>
    <row r="297" spans="1:5" ht="93">
      <c r="A297" s="17" t="s">
        <v>541</v>
      </c>
      <c r="B297" s="1" t="s">
        <v>199</v>
      </c>
      <c r="C297" s="1"/>
      <c r="D297" s="8">
        <f>D298+D303+D311</f>
        <v>1392</v>
      </c>
      <c r="E297" s="8">
        <f>E298+E303+E311</f>
        <v>2100</v>
      </c>
    </row>
    <row r="298" spans="1:5" ht="15">
      <c r="A298" s="9" t="s">
        <v>545</v>
      </c>
      <c r="B298" s="10" t="s">
        <v>542</v>
      </c>
      <c r="C298" s="10"/>
      <c r="D298" s="11">
        <f aca="true" t="shared" si="27" ref="D298:E301">D299</f>
        <v>292</v>
      </c>
      <c r="E298" s="11">
        <f t="shared" si="27"/>
        <v>0</v>
      </c>
    </row>
    <row r="299" spans="1:5" ht="75">
      <c r="A299" s="9" t="s">
        <v>546</v>
      </c>
      <c r="B299" s="10" t="s">
        <v>543</v>
      </c>
      <c r="C299" s="10"/>
      <c r="D299" s="11">
        <f t="shared" si="27"/>
        <v>292</v>
      </c>
      <c r="E299" s="11">
        <f t="shared" si="27"/>
        <v>0</v>
      </c>
    </row>
    <row r="300" spans="1:5" ht="30">
      <c r="A300" s="9" t="s">
        <v>547</v>
      </c>
      <c r="B300" s="10" t="s">
        <v>705</v>
      </c>
      <c r="C300" s="10"/>
      <c r="D300" s="11">
        <f t="shared" si="27"/>
        <v>292</v>
      </c>
      <c r="E300" s="11">
        <f t="shared" si="27"/>
        <v>0</v>
      </c>
    </row>
    <row r="301" spans="1:5" ht="30">
      <c r="A301" s="41" t="s">
        <v>5</v>
      </c>
      <c r="B301" s="10" t="s">
        <v>705</v>
      </c>
      <c r="C301" s="10" t="s">
        <v>3</v>
      </c>
      <c r="D301" s="11">
        <f t="shared" si="27"/>
        <v>292</v>
      </c>
      <c r="E301" s="11">
        <f t="shared" si="27"/>
        <v>0</v>
      </c>
    </row>
    <row r="302" spans="1:5" ht="30">
      <c r="A302" s="41" t="s">
        <v>6</v>
      </c>
      <c r="B302" s="10" t="s">
        <v>705</v>
      </c>
      <c r="C302" s="10" t="s">
        <v>4</v>
      </c>
      <c r="D302" s="11">
        <f>'прил 5'!F389</f>
        <v>292</v>
      </c>
      <c r="E302" s="11">
        <f>'прил 5'!G389</f>
        <v>0</v>
      </c>
    </row>
    <row r="303" spans="1:5" ht="30">
      <c r="A303" s="9" t="s">
        <v>549</v>
      </c>
      <c r="B303" s="10" t="s">
        <v>548</v>
      </c>
      <c r="C303" s="10"/>
      <c r="D303" s="11">
        <f>D304</f>
        <v>1000</v>
      </c>
      <c r="E303" s="11">
        <f>E304</f>
        <v>2000</v>
      </c>
    </row>
    <row r="304" spans="1:5" ht="120">
      <c r="A304" s="9" t="s">
        <v>550</v>
      </c>
      <c r="B304" s="10" t="s">
        <v>551</v>
      </c>
      <c r="C304" s="10"/>
      <c r="D304" s="11">
        <f>D305+D308</f>
        <v>1000</v>
      </c>
      <c r="E304" s="11">
        <f>E305+E308</f>
        <v>2000</v>
      </c>
    </row>
    <row r="305" spans="1:5" ht="30">
      <c r="A305" s="9" t="s">
        <v>553</v>
      </c>
      <c r="B305" s="10" t="s">
        <v>552</v>
      </c>
      <c r="C305" s="10"/>
      <c r="D305" s="11">
        <f>D306</f>
        <v>0</v>
      </c>
      <c r="E305" s="11">
        <f>E306</f>
        <v>1000</v>
      </c>
    </row>
    <row r="306" spans="1:5" ht="30">
      <c r="A306" s="41" t="s">
        <v>5</v>
      </c>
      <c r="B306" s="10" t="s">
        <v>552</v>
      </c>
      <c r="C306" s="10" t="s">
        <v>3</v>
      </c>
      <c r="D306" s="11">
        <f>D307</f>
        <v>0</v>
      </c>
      <c r="E306" s="11">
        <f>E307</f>
        <v>1000</v>
      </c>
    </row>
    <row r="307" spans="1:5" ht="30">
      <c r="A307" s="41" t="s">
        <v>6</v>
      </c>
      <c r="B307" s="10" t="s">
        <v>552</v>
      </c>
      <c r="C307" s="10" t="s">
        <v>4</v>
      </c>
      <c r="D307" s="11">
        <f>'прил 5'!F394</f>
        <v>0</v>
      </c>
      <c r="E307" s="11">
        <f>'прил 5'!G394</f>
        <v>1000</v>
      </c>
    </row>
    <row r="308" spans="1:5" ht="15">
      <c r="A308" s="9" t="s">
        <v>554</v>
      </c>
      <c r="B308" s="10" t="s">
        <v>555</v>
      </c>
      <c r="C308" s="10"/>
      <c r="D308" s="11">
        <f>D309</f>
        <v>1000</v>
      </c>
      <c r="E308" s="11">
        <f>E309</f>
        <v>1000</v>
      </c>
    </row>
    <row r="309" spans="1:5" ht="30">
      <c r="A309" s="41" t="s">
        <v>5</v>
      </c>
      <c r="B309" s="10" t="s">
        <v>555</v>
      </c>
      <c r="C309" s="10" t="s">
        <v>3</v>
      </c>
      <c r="D309" s="11">
        <f>D310</f>
        <v>1000</v>
      </c>
      <c r="E309" s="11">
        <f>E310</f>
        <v>1000</v>
      </c>
    </row>
    <row r="310" spans="1:5" ht="30">
      <c r="A310" s="41" t="s">
        <v>6</v>
      </c>
      <c r="B310" s="10" t="s">
        <v>555</v>
      </c>
      <c r="C310" s="10" t="s">
        <v>4</v>
      </c>
      <c r="D310" s="11">
        <f>'прил 5'!F397</f>
        <v>1000</v>
      </c>
      <c r="E310" s="11">
        <f>'прил 5'!G397</f>
        <v>1000</v>
      </c>
    </row>
    <row r="311" spans="1:5" ht="30">
      <c r="A311" s="12" t="s">
        <v>556</v>
      </c>
      <c r="B311" s="10" t="s">
        <v>557</v>
      </c>
      <c r="C311" s="10"/>
      <c r="D311" s="11">
        <f aca="true" t="shared" si="28" ref="D311:E314">D312</f>
        <v>100</v>
      </c>
      <c r="E311" s="11">
        <f t="shared" si="28"/>
        <v>100</v>
      </c>
    </row>
    <row r="312" spans="1:5" ht="30">
      <c r="A312" s="12" t="s">
        <v>692</v>
      </c>
      <c r="B312" s="10" t="s">
        <v>558</v>
      </c>
      <c r="C312" s="10"/>
      <c r="D312" s="11">
        <f t="shared" si="28"/>
        <v>100</v>
      </c>
      <c r="E312" s="11">
        <f t="shared" si="28"/>
        <v>100</v>
      </c>
    </row>
    <row r="313" spans="1:5" ht="30">
      <c r="A313" s="12" t="s">
        <v>693</v>
      </c>
      <c r="B313" s="10" t="s">
        <v>559</v>
      </c>
      <c r="C313" s="10"/>
      <c r="D313" s="11">
        <f t="shared" si="28"/>
        <v>100</v>
      </c>
      <c r="E313" s="11">
        <f t="shared" si="28"/>
        <v>100</v>
      </c>
    </row>
    <row r="314" spans="1:5" ht="30">
      <c r="A314" s="41" t="s">
        <v>5</v>
      </c>
      <c r="B314" s="10" t="s">
        <v>559</v>
      </c>
      <c r="C314" s="10" t="s">
        <v>3</v>
      </c>
      <c r="D314" s="11">
        <f t="shared" si="28"/>
        <v>100</v>
      </c>
      <c r="E314" s="11">
        <f t="shared" si="28"/>
        <v>100</v>
      </c>
    </row>
    <row r="315" spans="1:5" ht="30">
      <c r="A315" s="41" t="s">
        <v>6</v>
      </c>
      <c r="B315" s="10" t="s">
        <v>559</v>
      </c>
      <c r="C315" s="10" t="s">
        <v>4</v>
      </c>
      <c r="D315" s="11">
        <f>'прил 5'!F402</f>
        <v>100</v>
      </c>
      <c r="E315" s="11">
        <f>'прил 5'!G402</f>
        <v>100</v>
      </c>
    </row>
    <row r="316" spans="1:5" ht="62.25">
      <c r="A316" s="20" t="s">
        <v>560</v>
      </c>
      <c r="B316" s="1" t="s">
        <v>200</v>
      </c>
      <c r="C316" s="1"/>
      <c r="D316" s="8">
        <f>D317+D331+D344</f>
        <v>34732</v>
      </c>
      <c r="E316" s="8">
        <f>E317+E331+E344</f>
        <v>35003</v>
      </c>
    </row>
    <row r="317" spans="1:5" ht="30">
      <c r="A317" s="13" t="s">
        <v>118</v>
      </c>
      <c r="B317" s="10" t="s">
        <v>201</v>
      </c>
      <c r="C317" s="10"/>
      <c r="D317" s="11">
        <f>D318</f>
        <v>2550</v>
      </c>
      <c r="E317" s="11">
        <f>E318</f>
        <v>2550</v>
      </c>
    </row>
    <row r="318" spans="1:5" ht="45">
      <c r="A318" s="13" t="s">
        <v>561</v>
      </c>
      <c r="B318" s="10" t="s">
        <v>202</v>
      </c>
      <c r="C318" s="10"/>
      <c r="D318" s="11">
        <f>D328+D322+D319+D325</f>
        <v>2550</v>
      </c>
      <c r="E318" s="11">
        <f>E328+E322+E319+E325</f>
        <v>2550</v>
      </c>
    </row>
    <row r="319" spans="1:5" ht="251.25" customHeight="1">
      <c r="A319" s="40" t="s">
        <v>710</v>
      </c>
      <c r="B319" s="10" t="s">
        <v>350</v>
      </c>
      <c r="C319" s="10"/>
      <c r="D319" s="11">
        <f>D320</f>
        <v>350</v>
      </c>
      <c r="E319" s="11">
        <f>E320</f>
        <v>350</v>
      </c>
    </row>
    <row r="320" spans="1:5" ht="15">
      <c r="A320" s="12" t="s">
        <v>13</v>
      </c>
      <c r="B320" s="10" t="s">
        <v>350</v>
      </c>
      <c r="C320" s="10" t="s">
        <v>11</v>
      </c>
      <c r="D320" s="11">
        <f>D321</f>
        <v>350</v>
      </c>
      <c r="E320" s="11">
        <f>E321</f>
        <v>350</v>
      </c>
    </row>
    <row r="321" spans="1:5" ht="45">
      <c r="A321" s="12" t="s">
        <v>137</v>
      </c>
      <c r="B321" s="10" t="s">
        <v>350</v>
      </c>
      <c r="C321" s="10" t="s">
        <v>136</v>
      </c>
      <c r="D321" s="11">
        <f>'прил 5'!F331</f>
        <v>350</v>
      </c>
      <c r="E321" s="11">
        <f>'прил 5'!G331</f>
        <v>350</v>
      </c>
    </row>
    <row r="322" spans="1:5" ht="30">
      <c r="A322" s="12" t="s">
        <v>349</v>
      </c>
      <c r="B322" s="10" t="s">
        <v>341</v>
      </c>
      <c r="C322" s="10"/>
      <c r="D322" s="11">
        <f>D323</f>
        <v>300</v>
      </c>
      <c r="E322" s="11">
        <f>E323</f>
        <v>0</v>
      </c>
    </row>
    <row r="323" spans="1:5" ht="15">
      <c r="A323" s="12" t="s">
        <v>13</v>
      </c>
      <c r="B323" s="10" t="s">
        <v>341</v>
      </c>
      <c r="C323" s="10" t="s">
        <v>11</v>
      </c>
      <c r="D323" s="11">
        <f>D324</f>
        <v>300</v>
      </c>
      <c r="E323" s="11">
        <f>E324</f>
        <v>0</v>
      </c>
    </row>
    <row r="324" spans="1:5" ht="45">
      <c r="A324" s="12" t="s">
        <v>137</v>
      </c>
      <c r="B324" s="10" t="s">
        <v>341</v>
      </c>
      <c r="C324" s="10" t="s">
        <v>136</v>
      </c>
      <c r="D324" s="11">
        <f>'прил 5'!F334</f>
        <v>300</v>
      </c>
      <c r="E324" s="11">
        <f>'прил 5'!G334</f>
        <v>0</v>
      </c>
    </row>
    <row r="325" spans="1:5" ht="75">
      <c r="A325" s="40" t="s">
        <v>563</v>
      </c>
      <c r="B325" s="37" t="s">
        <v>564</v>
      </c>
      <c r="C325" s="37"/>
      <c r="D325" s="11">
        <f>D326</f>
        <v>0</v>
      </c>
      <c r="E325" s="11">
        <f>E326</f>
        <v>600</v>
      </c>
    </row>
    <row r="326" spans="1:5" ht="15">
      <c r="A326" s="40" t="s">
        <v>13</v>
      </c>
      <c r="B326" s="37" t="s">
        <v>564</v>
      </c>
      <c r="C326" s="37" t="s">
        <v>11</v>
      </c>
      <c r="D326" s="11">
        <f>D327</f>
        <v>0</v>
      </c>
      <c r="E326" s="11">
        <f>E327</f>
        <v>600</v>
      </c>
    </row>
    <row r="327" spans="1:5" ht="45">
      <c r="A327" s="40" t="s">
        <v>137</v>
      </c>
      <c r="B327" s="37" t="s">
        <v>564</v>
      </c>
      <c r="C327" s="37" t="s">
        <v>136</v>
      </c>
      <c r="D327" s="11">
        <f>'прил 5'!F337</f>
        <v>0</v>
      </c>
      <c r="E327" s="11">
        <f>'прил 5'!G337</f>
        <v>600</v>
      </c>
    </row>
    <row r="328" spans="1:5" ht="75">
      <c r="A328" s="40" t="s">
        <v>562</v>
      </c>
      <c r="B328" s="10" t="s">
        <v>204</v>
      </c>
      <c r="C328" s="10"/>
      <c r="D328" s="11">
        <f>D329</f>
        <v>1900</v>
      </c>
      <c r="E328" s="11">
        <f>E329</f>
        <v>1600</v>
      </c>
    </row>
    <row r="329" spans="1:5" ht="15">
      <c r="A329" s="12" t="s">
        <v>13</v>
      </c>
      <c r="B329" s="10" t="s">
        <v>204</v>
      </c>
      <c r="C329" s="10" t="s">
        <v>11</v>
      </c>
      <c r="D329" s="11">
        <f>D330</f>
        <v>1900</v>
      </c>
      <c r="E329" s="11">
        <f>E330</f>
        <v>1600</v>
      </c>
    </row>
    <row r="330" spans="1:5" ht="45">
      <c r="A330" s="12" t="s">
        <v>137</v>
      </c>
      <c r="B330" s="10" t="s">
        <v>204</v>
      </c>
      <c r="C330" s="10" t="s">
        <v>136</v>
      </c>
      <c r="D330" s="11">
        <f>'прил 5'!F340</f>
        <v>1900</v>
      </c>
      <c r="E330" s="11">
        <f>'прил 5'!G340</f>
        <v>1600</v>
      </c>
    </row>
    <row r="331" spans="1:5" ht="30">
      <c r="A331" s="13" t="s">
        <v>131</v>
      </c>
      <c r="B331" s="10" t="s">
        <v>203</v>
      </c>
      <c r="C331" s="10"/>
      <c r="D331" s="11">
        <f>D332+D336</f>
        <v>15232</v>
      </c>
      <c r="E331" s="11">
        <f>E332+E336</f>
        <v>15503</v>
      </c>
    </row>
    <row r="332" spans="1:5" ht="75">
      <c r="A332" s="40" t="s">
        <v>690</v>
      </c>
      <c r="B332" s="37" t="s">
        <v>566</v>
      </c>
      <c r="C332" s="37"/>
      <c r="D332" s="39">
        <f aca="true" t="shared" si="29" ref="D332:E334">D333</f>
        <v>5893</v>
      </c>
      <c r="E332" s="39">
        <f t="shared" si="29"/>
        <v>6114</v>
      </c>
    </row>
    <row r="333" spans="1:5" ht="30">
      <c r="A333" s="40" t="s">
        <v>565</v>
      </c>
      <c r="B333" s="37" t="s">
        <v>567</v>
      </c>
      <c r="C333" s="37"/>
      <c r="D333" s="39">
        <f t="shared" si="29"/>
        <v>5893</v>
      </c>
      <c r="E333" s="39">
        <f t="shared" si="29"/>
        <v>6114</v>
      </c>
    </row>
    <row r="334" spans="1:5" ht="30">
      <c r="A334" s="41" t="s">
        <v>5</v>
      </c>
      <c r="B334" s="37" t="s">
        <v>567</v>
      </c>
      <c r="C334" s="37" t="s">
        <v>3</v>
      </c>
      <c r="D334" s="39">
        <f t="shared" si="29"/>
        <v>5893</v>
      </c>
      <c r="E334" s="39">
        <f t="shared" si="29"/>
        <v>6114</v>
      </c>
    </row>
    <row r="335" spans="1:5" ht="30">
      <c r="A335" s="41" t="s">
        <v>6</v>
      </c>
      <c r="B335" s="37" t="s">
        <v>567</v>
      </c>
      <c r="C335" s="37" t="s">
        <v>4</v>
      </c>
      <c r="D335" s="39">
        <f>'прил 5'!F409</f>
        <v>5893</v>
      </c>
      <c r="E335" s="39">
        <f>'прил 5'!G409</f>
        <v>6114</v>
      </c>
    </row>
    <row r="336" spans="1:5" ht="30">
      <c r="A336" s="36" t="s">
        <v>568</v>
      </c>
      <c r="B336" s="37" t="s">
        <v>569</v>
      </c>
      <c r="C336" s="37"/>
      <c r="D336" s="11">
        <f>D337</f>
        <v>9339</v>
      </c>
      <c r="E336" s="11">
        <f>E337</f>
        <v>9389</v>
      </c>
    </row>
    <row r="337" spans="1:5" ht="30">
      <c r="A337" s="41" t="s">
        <v>353</v>
      </c>
      <c r="B337" s="37" t="s">
        <v>624</v>
      </c>
      <c r="C337" s="37"/>
      <c r="D337" s="11">
        <f>D338+D340+D342</f>
        <v>9339</v>
      </c>
      <c r="E337" s="11">
        <f>E338+E340+E342</f>
        <v>9389</v>
      </c>
    </row>
    <row r="338" spans="1:5" ht="75">
      <c r="A338" s="41" t="s">
        <v>0</v>
      </c>
      <c r="B338" s="37" t="s">
        <v>624</v>
      </c>
      <c r="C338" s="37">
        <v>100</v>
      </c>
      <c r="D338" s="11">
        <f>D339</f>
        <v>8057.9</v>
      </c>
      <c r="E338" s="11">
        <f>E339</f>
        <v>8057.9</v>
      </c>
    </row>
    <row r="339" spans="1:5" ht="15">
      <c r="A339" s="41" t="s">
        <v>22</v>
      </c>
      <c r="B339" s="37" t="s">
        <v>624</v>
      </c>
      <c r="C339" s="37">
        <v>110</v>
      </c>
      <c r="D339" s="11">
        <f>'прил 5'!F451</f>
        <v>8057.9</v>
      </c>
      <c r="E339" s="11">
        <f>'прил 5'!G451</f>
        <v>8057.9</v>
      </c>
    </row>
    <row r="340" spans="1:5" ht="30">
      <c r="A340" s="41" t="s">
        <v>5</v>
      </c>
      <c r="B340" s="37" t="s">
        <v>624</v>
      </c>
      <c r="C340" s="37">
        <v>200</v>
      </c>
      <c r="D340" s="11">
        <f>D341</f>
        <v>1271.1</v>
      </c>
      <c r="E340" s="11">
        <f>E341</f>
        <v>1321.1</v>
      </c>
    </row>
    <row r="341" spans="1:5" ht="30">
      <c r="A341" s="41" t="s">
        <v>6</v>
      </c>
      <c r="B341" s="37" t="s">
        <v>624</v>
      </c>
      <c r="C341" s="37">
        <v>240</v>
      </c>
      <c r="D341" s="11">
        <f>'прил 5'!F453</f>
        <v>1271.1</v>
      </c>
      <c r="E341" s="11">
        <f>'прил 5'!G453</f>
        <v>1321.1</v>
      </c>
    </row>
    <row r="342" spans="1:5" ht="15">
      <c r="A342" s="41" t="s">
        <v>13</v>
      </c>
      <c r="B342" s="37" t="s">
        <v>624</v>
      </c>
      <c r="C342" s="37">
        <v>800</v>
      </c>
      <c r="D342" s="11">
        <f>D343</f>
        <v>10</v>
      </c>
      <c r="E342" s="11">
        <f>E343</f>
        <v>10</v>
      </c>
    </row>
    <row r="343" spans="1:5" ht="15">
      <c r="A343" s="41" t="s">
        <v>14</v>
      </c>
      <c r="B343" s="37" t="s">
        <v>624</v>
      </c>
      <c r="C343" s="37">
        <v>850</v>
      </c>
      <c r="D343" s="11">
        <f>'прил 5'!F455</f>
        <v>10</v>
      </c>
      <c r="E343" s="11">
        <f>'прил 5'!G455</f>
        <v>10</v>
      </c>
    </row>
    <row r="344" spans="1:5" ht="15">
      <c r="A344" s="13" t="s">
        <v>339</v>
      </c>
      <c r="B344" s="10" t="s">
        <v>340</v>
      </c>
      <c r="C344" s="10"/>
      <c r="D344" s="11">
        <f>D345</f>
        <v>16950.000000000004</v>
      </c>
      <c r="E344" s="11">
        <f>E345</f>
        <v>16950.000000000004</v>
      </c>
    </row>
    <row r="345" spans="1:5" ht="30">
      <c r="A345" s="36" t="s">
        <v>570</v>
      </c>
      <c r="B345" s="10" t="s">
        <v>691</v>
      </c>
      <c r="C345" s="10"/>
      <c r="D345" s="11">
        <f>D346</f>
        <v>16950.000000000004</v>
      </c>
      <c r="E345" s="11">
        <f>E346</f>
        <v>16950.000000000004</v>
      </c>
    </row>
    <row r="346" spans="1:5" ht="30">
      <c r="A346" s="9" t="s">
        <v>240</v>
      </c>
      <c r="B346" s="10" t="s">
        <v>626</v>
      </c>
      <c r="C346" s="10"/>
      <c r="D346" s="11">
        <f>D347+D349+D351</f>
        <v>16950.000000000004</v>
      </c>
      <c r="E346" s="11">
        <f>E347+E349+E351</f>
        <v>16950.000000000004</v>
      </c>
    </row>
    <row r="347" spans="1:5" ht="75">
      <c r="A347" s="9" t="s">
        <v>0</v>
      </c>
      <c r="B347" s="10" t="s">
        <v>626</v>
      </c>
      <c r="C347" s="10">
        <v>100</v>
      </c>
      <c r="D347" s="11">
        <f>D348</f>
        <v>15633.7</v>
      </c>
      <c r="E347" s="11">
        <f>E348</f>
        <v>15633.7</v>
      </c>
    </row>
    <row r="348" spans="1:5" ht="15">
      <c r="A348" s="9" t="s">
        <v>22</v>
      </c>
      <c r="B348" s="10" t="s">
        <v>626</v>
      </c>
      <c r="C348" s="10">
        <v>110</v>
      </c>
      <c r="D348" s="11">
        <f>'прил 5'!F345</f>
        <v>15633.7</v>
      </c>
      <c r="E348" s="11">
        <f>'прил 5'!G345</f>
        <v>15633.7</v>
      </c>
    </row>
    <row r="349" spans="1:5" ht="30">
      <c r="A349" s="9" t="s">
        <v>5</v>
      </c>
      <c r="B349" s="10" t="s">
        <v>626</v>
      </c>
      <c r="C349" s="10">
        <v>200</v>
      </c>
      <c r="D349" s="11">
        <f>D350</f>
        <v>1253.9</v>
      </c>
      <c r="E349" s="11">
        <f>E350</f>
        <v>1253.9</v>
      </c>
    </row>
    <row r="350" spans="1:5" ht="30">
      <c r="A350" s="9" t="s">
        <v>6</v>
      </c>
      <c r="B350" s="10" t="s">
        <v>626</v>
      </c>
      <c r="C350" s="10">
        <v>240</v>
      </c>
      <c r="D350" s="11">
        <f>'прил 5'!F347</f>
        <v>1253.9</v>
      </c>
      <c r="E350" s="11">
        <f>'прил 5'!G347</f>
        <v>1253.9</v>
      </c>
    </row>
    <row r="351" spans="1:5" ht="15">
      <c r="A351" s="9" t="s">
        <v>13</v>
      </c>
      <c r="B351" s="10" t="s">
        <v>626</v>
      </c>
      <c r="C351" s="10">
        <v>800</v>
      </c>
      <c r="D351" s="11">
        <f>D352</f>
        <v>62.4</v>
      </c>
      <c r="E351" s="11">
        <f>E352</f>
        <v>62.4</v>
      </c>
    </row>
    <row r="352" spans="1:5" ht="15">
      <c r="A352" s="9" t="s">
        <v>14</v>
      </c>
      <c r="B352" s="10" t="s">
        <v>626</v>
      </c>
      <c r="C352" s="10">
        <v>850</v>
      </c>
      <c r="D352" s="11">
        <f>'прил 5'!F349</f>
        <v>62.4</v>
      </c>
      <c r="E352" s="11">
        <f>'прил 5'!G349</f>
        <v>62.4</v>
      </c>
    </row>
    <row r="353" spans="1:5" ht="46.5">
      <c r="A353" s="63" t="s">
        <v>571</v>
      </c>
      <c r="B353" s="1" t="s">
        <v>185</v>
      </c>
      <c r="C353" s="1"/>
      <c r="D353" s="8">
        <f>D354+D374+D379</f>
        <v>141959</v>
      </c>
      <c r="E353" s="8">
        <f>E354+E374+E379</f>
        <v>136586</v>
      </c>
    </row>
    <row r="354" spans="1:5" ht="30">
      <c r="A354" s="9" t="s">
        <v>116</v>
      </c>
      <c r="B354" s="10" t="s">
        <v>186</v>
      </c>
      <c r="C354" s="10"/>
      <c r="D354" s="11">
        <f>D355</f>
        <v>115959</v>
      </c>
      <c r="E354" s="11">
        <f>E355</f>
        <v>113586</v>
      </c>
    </row>
    <row r="355" spans="1:5" ht="45">
      <c r="A355" s="13" t="s">
        <v>126</v>
      </c>
      <c r="B355" s="10" t="s">
        <v>188</v>
      </c>
      <c r="C355" s="10"/>
      <c r="D355" s="11">
        <f>D356+D364+D369</f>
        <v>115959</v>
      </c>
      <c r="E355" s="11">
        <f>E356+E364+E369</f>
        <v>113586</v>
      </c>
    </row>
    <row r="356" spans="1:5" ht="30">
      <c r="A356" s="13" t="s">
        <v>174</v>
      </c>
      <c r="B356" s="10" t="s">
        <v>173</v>
      </c>
      <c r="C356" s="10"/>
      <c r="D356" s="11">
        <f>D357+D359+D361</f>
        <v>109608</v>
      </c>
      <c r="E356" s="11">
        <f>E357+E359+E361</f>
        <v>107053</v>
      </c>
    </row>
    <row r="357" spans="1:5" ht="75">
      <c r="A357" s="12" t="s">
        <v>0</v>
      </c>
      <c r="B357" s="10" t="s">
        <v>173</v>
      </c>
      <c r="C357" s="10" t="s">
        <v>238</v>
      </c>
      <c r="D357" s="11">
        <f>D358</f>
        <v>81715.70000000001</v>
      </c>
      <c r="E357" s="11">
        <f>E358</f>
        <v>77619.3</v>
      </c>
    </row>
    <row r="358" spans="1:5" ht="30">
      <c r="A358" s="12" t="s">
        <v>1</v>
      </c>
      <c r="B358" s="10" t="s">
        <v>173</v>
      </c>
      <c r="C358" s="10" t="s">
        <v>2</v>
      </c>
      <c r="D358" s="11">
        <f>'прил 5'!F37+'прил 5'!F59+'прил 5'!F94</f>
        <v>81715.70000000001</v>
      </c>
      <c r="E358" s="11">
        <f>'прил 5'!G37+'прил 5'!G59+'прил 5'!G94</f>
        <v>77619.3</v>
      </c>
    </row>
    <row r="359" spans="1:5" ht="30">
      <c r="A359" s="12" t="s">
        <v>5</v>
      </c>
      <c r="B359" s="10" t="s">
        <v>173</v>
      </c>
      <c r="C359" s="10" t="s">
        <v>3</v>
      </c>
      <c r="D359" s="11">
        <f>D360</f>
        <v>25234.4</v>
      </c>
      <c r="E359" s="11">
        <f>E360</f>
        <v>26775.800000000003</v>
      </c>
    </row>
    <row r="360" spans="1:5" ht="30">
      <c r="A360" s="12" t="s">
        <v>6</v>
      </c>
      <c r="B360" s="10" t="s">
        <v>173</v>
      </c>
      <c r="C360" s="10" t="s">
        <v>4</v>
      </c>
      <c r="D360" s="11">
        <f>'прил 5'!F39+'прил 5'!F61+'прил 5'!F96</f>
        <v>25234.4</v>
      </c>
      <c r="E360" s="11">
        <f>'прил 5'!G39+'прил 5'!G61+'прил 5'!G96</f>
        <v>26775.800000000003</v>
      </c>
    </row>
    <row r="361" spans="1:5" ht="15">
      <c r="A361" s="12" t="s">
        <v>13</v>
      </c>
      <c r="B361" s="10" t="s">
        <v>173</v>
      </c>
      <c r="C361" s="10" t="s">
        <v>11</v>
      </c>
      <c r="D361" s="11">
        <f>D362+D363</f>
        <v>2657.9</v>
      </c>
      <c r="E361" s="11">
        <f>E362+E363</f>
        <v>2657.9</v>
      </c>
    </row>
    <row r="362" spans="1:5" ht="15">
      <c r="A362" s="9" t="s">
        <v>14</v>
      </c>
      <c r="B362" s="10" t="s">
        <v>173</v>
      </c>
      <c r="C362" s="10" t="s">
        <v>12</v>
      </c>
      <c r="D362" s="11">
        <f>'прил 5'!F41+'прил 5'!F63+'прил 5'!F98</f>
        <v>2567.9</v>
      </c>
      <c r="E362" s="11">
        <f>'прил 5'!G41+'прил 5'!G63+'прил 5'!G98</f>
        <v>2567.9</v>
      </c>
    </row>
    <row r="363" spans="1:5" ht="30">
      <c r="A363" s="41" t="s">
        <v>426</v>
      </c>
      <c r="B363" s="37" t="s">
        <v>173</v>
      </c>
      <c r="C363" s="37" t="s">
        <v>425</v>
      </c>
      <c r="D363" s="39">
        <f>'прил 5'!F42</f>
        <v>90</v>
      </c>
      <c r="E363" s="39">
        <f>'прил 5'!G42</f>
        <v>90</v>
      </c>
    </row>
    <row r="364" spans="1:5" ht="60">
      <c r="A364" s="9" t="s">
        <v>357</v>
      </c>
      <c r="B364" s="10" t="s">
        <v>120</v>
      </c>
      <c r="C364" s="10"/>
      <c r="D364" s="11">
        <f>D365+D367</f>
        <v>4479</v>
      </c>
      <c r="E364" s="11">
        <f>E365+E367</f>
        <v>4640</v>
      </c>
    </row>
    <row r="365" spans="1:5" ht="75">
      <c r="A365" s="12" t="s">
        <v>0</v>
      </c>
      <c r="B365" s="10" t="s">
        <v>120</v>
      </c>
      <c r="C365" s="10" t="s">
        <v>238</v>
      </c>
      <c r="D365" s="11">
        <f>D366</f>
        <v>3375</v>
      </c>
      <c r="E365" s="11">
        <f>E366</f>
        <v>3375</v>
      </c>
    </row>
    <row r="366" spans="1:5" ht="30">
      <c r="A366" s="12" t="s">
        <v>1</v>
      </c>
      <c r="B366" s="10" t="s">
        <v>120</v>
      </c>
      <c r="C366" s="10" t="s">
        <v>2</v>
      </c>
      <c r="D366" s="11">
        <f>'прил 5'!F144</f>
        <v>3375</v>
      </c>
      <c r="E366" s="11">
        <f>'прил 5'!G144</f>
        <v>3375</v>
      </c>
    </row>
    <row r="367" spans="1:5" ht="30">
      <c r="A367" s="12" t="s">
        <v>5</v>
      </c>
      <c r="B367" s="10" t="s">
        <v>120</v>
      </c>
      <c r="C367" s="10" t="s">
        <v>3</v>
      </c>
      <c r="D367" s="11">
        <f>D368</f>
        <v>1104</v>
      </c>
      <c r="E367" s="11">
        <f>E368</f>
        <v>1265</v>
      </c>
    </row>
    <row r="368" spans="1:5" ht="30">
      <c r="A368" s="12" t="s">
        <v>6</v>
      </c>
      <c r="B368" s="10" t="s">
        <v>120</v>
      </c>
      <c r="C368" s="10" t="s">
        <v>4</v>
      </c>
      <c r="D368" s="11">
        <f>'прил 5'!F146</f>
        <v>1104</v>
      </c>
      <c r="E368" s="11">
        <f>'прил 5'!G146</f>
        <v>1265</v>
      </c>
    </row>
    <row r="369" spans="1:5" ht="60">
      <c r="A369" s="14" t="s">
        <v>356</v>
      </c>
      <c r="B369" s="10" t="s">
        <v>121</v>
      </c>
      <c r="C369" s="10"/>
      <c r="D369" s="11">
        <f>D370+D372</f>
        <v>1872</v>
      </c>
      <c r="E369" s="11">
        <f>E370+E372</f>
        <v>1893</v>
      </c>
    </row>
    <row r="370" spans="1:5" ht="75">
      <c r="A370" s="12" t="s">
        <v>0</v>
      </c>
      <c r="B370" s="10" t="s">
        <v>121</v>
      </c>
      <c r="C370" s="10" t="s">
        <v>238</v>
      </c>
      <c r="D370" s="11">
        <f>D371</f>
        <v>1545.9</v>
      </c>
      <c r="E370" s="11">
        <f>E371</f>
        <v>1545.9</v>
      </c>
    </row>
    <row r="371" spans="1:5" ht="30">
      <c r="A371" s="12" t="s">
        <v>1</v>
      </c>
      <c r="B371" s="10" t="s">
        <v>121</v>
      </c>
      <c r="C371" s="10" t="s">
        <v>2</v>
      </c>
      <c r="D371" s="11">
        <f>'прил 5'!F45</f>
        <v>1545.9</v>
      </c>
      <c r="E371" s="11">
        <f>'прил 5'!G45</f>
        <v>1545.9</v>
      </c>
    </row>
    <row r="372" spans="1:5" ht="30">
      <c r="A372" s="12" t="s">
        <v>5</v>
      </c>
      <c r="B372" s="10" t="s">
        <v>121</v>
      </c>
      <c r="C372" s="10" t="s">
        <v>3</v>
      </c>
      <c r="D372" s="11">
        <f>D373</f>
        <v>326.1</v>
      </c>
      <c r="E372" s="11">
        <f>E373</f>
        <v>347.1</v>
      </c>
    </row>
    <row r="373" spans="1:5" ht="30">
      <c r="A373" s="12" t="s">
        <v>6</v>
      </c>
      <c r="B373" s="10" t="s">
        <v>121</v>
      </c>
      <c r="C373" s="10" t="s">
        <v>4</v>
      </c>
      <c r="D373" s="11">
        <f>'прил 5'!F47</f>
        <v>326.1</v>
      </c>
      <c r="E373" s="11">
        <f>'прил 5'!G47</f>
        <v>347.1</v>
      </c>
    </row>
    <row r="374" spans="1:5" ht="15">
      <c r="A374" s="13" t="s">
        <v>117</v>
      </c>
      <c r="B374" s="10" t="s">
        <v>187</v>
      </c>
      <c r="C374" s="10"/>
      <c r="D374" s="11">
        <f aca="true" t="shared" si="30" ref="D374:E377">D375</f>
        <v>20000</v>
      </c>
      <c r="E374" s="11">
        <f t="shared" si="30"/>
        <v>17000</v>
      </c>
    </row>
    <row r="375" spans="1:5" ht="30">
      <c r="A375" s="12" t="s">
        <v>191</v>
      </c>
      <c r="B375" s="37" t="s">
        <v>627</v>
      </c>
      <c r="C375" s="10"/>
      <c r="D375" s="11">
        <f t="shared" si="30"/>
        <v>20000</v>
      </c>
      <c r="E375" s="11">
        <f t="shared" si="30"/>
        <v>17000</v>
      </c>
    </row>
    <row r="376" spans="1:5" ht="30">
      <c r="A376" s="12" t="s">
        <v>189</v>
      </c>
      <c r="B376" s="37" t="s">
        <v>628</v>
      </c>
      <c r="C376" s="10"/>
      <c r="D376" s="11">
        <f t="shared" si="30"/>
        <v>20000</v>
      </c>
      <c r="E376" s="11">
        <f t="shared" si="30"/>
        <v>17000</v>
      </c>
    </row>
    <row r="377" spans="1:5" ht="15">
      <c r="A377" s="13" t="s">
        <v>25</v>
      </c>
      <c r="B377" s="37" t="s">
        <v>628</v>
      </c>
      <c r="C377" s="10" t="s">
        <v>23</v>
      </c>
      <c r="D377" s="11">
        <f t="shared" si="30"/>
        <v>20000</v>
      </c>
      <c r="E377" s="11">
        <f t="shared" si="30"/>
        <v>17000</v>
      </c>
    </row>
    <row r="378" spans="1:5" ht="15">
      <c r="A378" s="13" t="s">
        <v>80</v>
      </c>
      <c r="B378" s="37" t="s">
        <v>628</v>
      </c>
      <c r="C378" s="10" t="s">
        <v>24</v>
      </c>
      <c r="D378" s="11">
        <f>'прил 5'!F913</f>
        <v>20000</v>
      </c>
      <c r="E378" s="11">
        <f>'прил 5'!G913</f>
        <v>17000</v>
      </c>
    </row>
    <row r="379" spans="1:5" ht="15">
      <c r="A379" s="13" t="s">
        <v>134</v>
      </c>
      <c r="B379" s="10" t="s">
        <v>572</v>
      </c>
      <c r="C379" s="10"/>
      <c r="D379" s="11">
        <f aca="true" t="shared" si="31" ref="D379:E382">D380</f>
        <v>6000</v>
      </c>
      <c r="E379" s="11">
        <f t="shared" si="31"/>
        <v>6000</v>
      </c>
    </row>
    <row r="380" spans="1:5" ht="30">
      <c r="A380" s="12" t="s">
        <v>192</v>
      </c>
      <c r="B380" s="10" t="s">
        <v>573</v>
      </c>
      <c r="C380" s="10"/>
      <c r="D380" s="11">
        <f t="shared" si="31"/>
        <v>6000</v>
      </c>
      <c r="E380" s="11">
        <f t="shared" si="31"/>
        <v>6000</v>
      </c>
    </row>
    <row r="381" spans="1:5" ht="45">
      <c r="A381" s="13" t="s">
        <v>574</v>
      </c>
      <c r="B381" s="10" t="s">
        <v>575</v>
      </c>
      <c r="C381" s="10"/>
      <c r="D381" s="11">
        <f t="shared" si="31"/>
        <v>6000</v>
      </c>
      <c r="E381" s="11">
        <f t="shared" si="31"/>
        <v>6000</v>
      </c>
    </row>
    <row r="382" spans="1:5" ht="15">
      <c r="A382" s="9" t="s">
        <v>9</v>
      </c>
      <c r="B382" s="10" t="s">
        <v>575</v>
      </c>
      <c r="C382" s="10" t="s">
        <v>7</v>
      </c>
      <c r="D382" s="11">
        <f t="shared" si="31"/>
        <v>6000</v>
      </c>
      <c r="E382" s="11">
        <f t="shared" si="31"/>
        <v>6000</v>
      </c>
    </row>
    <row r="383" spans="1:5" ht="30">
      <c r="A383" s="15" t="s">
        <v>10</v>
      </c>
      <c r="B383" s="10" t="s">
        <v>575</v>
      </c>
      <c r="C383" s="19" t="s">
        <v>8</v>
      </c>
      <c r="D383" s="11">
        <f>'прил 5'!F794</f>
        <v>6000</v>
      </c>
      <c r="E383" s="11">
        <f>'прил 5'!G794</f>
        <v>6000</v>
      </c>
    </row>
    <row r="384" spans="1:5" ht="62.25">
      <c r="A384" s="63" t="s">
        <v>636</v>
      </c>
      <c r="B384" s="18" t="s">
        <v>224</v>
      </c>
      <c r="C384" s="1"/>
      <c r="D384" s="8">
        <f>D385+D393+D398</f>
        <v>4650</v>
      </c>
      <c r="E384" s="8">
        <f>E385+E393+E398</f>
        <v>5170</v>
      </c>
    </row>
    <row r="385" spans="1:5" ht="15">
      <c r="A385" s="13" t="s">
        <v>132</v>
      </c>
      <c r="B385" s="19" t="s">
        <v>225</v>
      </c>
      <c r="C385" s="10"/>
      <c r="D385" s="11">
        <f>D386</f>
        <v>750</v>
      </c>
      <c r="E385" s="11">
        <f>E386</f>
        <v>750</v>
      </c>
    </row>
    <row r="386" spans="1:5" ht="57" customHeight="1">
      <c r="A386" s="15" t="s">
        <v>638</v>
      </c>
      <c r="B386" s="10" t="s">
        <v>637</v>
      </c>
      <c r="C386" s="10"/>
      <c r="D386" s="11">
        <f>D387+D390</f>
        <v>750</v>
      </c>
      <c r="E386" s="11">
        <f>E387+E390</f>
        <v>750</v>
      </c>
    </row>
    <row r="387" spans="1:5" ht="45">
      <c r="A387" s="12" t="s">
        <v>639</v>
      </c>
      <c r="B387" s="10" t="s">
        <v>640</v>
      </c>
      <c r="C387" s="10"/>
      <c r="D387" s="11">
        <f>D388</f>
        <v>200</v>
      </c>
      <c r="E387" s="11">
        <f>E388</f>
        <v>200</v>
      </c>
    </row>
    <row r="388" spans="1:5" ht="30">
      <c r="A388" s="12" t="s">
        <v>21</v>
      </c>
      <c r="B388" s="10" t="s">
        <v>640</v>
      </c>
      <c r="C388" s="10" t="s">
        <v>20</v>
      </c>
      <c r="D388" s="11">
        <f>D389</f>
        <v>200</v>
      </c>
      <c r="E388" s="11">
        <f>E389</f>
        <v>200</v>
      </c>
    </row>
    <row r="389" spans="1:5" ht="15">
      <c r="A389" s="12" t="s">
        <v>92</v>
      </c>
      <c r="B389" s="10" t="s">
        <v>640</v>
      </c>
      <c r="C389" s="10" t="s">
        <v>77</v>
      </c>
      <c r="D389" s="11">
        <f>'прил 5'!F590</f>
        <v>200</v>
      </c>
      <c r="E389" s="11">
        <f>'прил 5'!G590</f>
        <v>200</v>
      </c>
    </row>
    <row r="390" spans="1:5" ht="75">
      <c r="A390" s="12" t="s">
        <v>641</v>
      </c>
      <c r="B390" s="10" t="s">
        <v>642</v>
      </c>
      <c r="C390" s="10"/>
      <c r="D390" s="11">
        <f>D391</f>
        <v>550</v>
      </c>
      <c r="E390" s="11">
        <f>E391</f>
        <v>550</v>
      </c>
    </row>
    <row r="391" spans="1:5" ht="30">
      <c r="A391" s="12" t="s">
        <v>21</v>
      </c>
      <c r="B391" s="10" t="s">
        <v>642</v>
      </c>
      <c r="C391" s="10" t="s">
        <v>20</v>
      </c>
      <c r="D391" s="11">
        <f>D392</f>
        <v>550</v>
      </c>
      <c r="E391" s="11">
        <f>E392</f>
        <v>550</v>
      </c>
    </row>
    <row r="392" spans="1:5" ht="15">
      <c r="A392" s="12" t="s">
        <v>92</v>
      </c>
      <c r="B392" s="10" t="s">
        <v>642</v>
      </c>
      <c r="C392" s="10" t="s">
        <v>77</v>
      </c>
      <c r="D392" s="11">
        <f>'прил 5'!F758</f>
        <v>550</v>
      </c>
      <c r="E392" s="11">
        <f>'прил 5'!G758</f>
        <v>550</v>
      </c>
    </row>
    <row r="393" spans="1:5" ht="30">
      <c r="A393" s="13" t="s">
        <v>249</v>
      </c>
      <c r="B393" s="19" t="s">
        <v>226</v>
      </c>
      <c r="C393" s="10"/>
      <c r="D393" s="11">
        <f aca="true" t="shared" si="32" ref="D393:E396">D394</f>
        <v>3700</v>
      </c>
      <c r="E393" s="11">
        <f t="shared" si="32"/>
        <v>3700</v>
      </c>
    </row>
    <row r="394" spans="1:5" ht="60">
      <c r="A394" s="15" t="s">
        <v>644</v>
      </c>
      <c r="B394" s="10" t="s">
        <v>643</v>
      </c>
      <c r="C394" s="10"/>
      <c r="D394" s="11">
        <f t="shared" si="32"/>
        <v>3700</v>
      </c>
      <c r="E394" s="11">
        <f t="shared" si="32"/>
        <v>3700</v>
      </c>
    </row>
    <row r="395" spans="1:5" ht="30">
      <c r="A395" s="12" t="s">
        <v>197</v>
      </c>
      <c r="B395" s="10" t="s">
        <v>645</v>
      </c>
      <c r="C395" s="10"/>
      <c r="D395" s="11">
        <f t="shared" si="32"/>
        <v>3700</v>
      </c>
      <c r="E395" s="11">
        <f t="shared" si="32"/>
        <v>3700</v>
      </c>
    </row>
    <row r="396" spans="1:5" ht="30">
      <c r="A396" s="12" t="s">
        <v>5</v>
      </c>
      <c r="B396" s="10" t="s">
        <v>645</v>
      </c>
      <c r="C396" s="10" t="s">
        <v>3</v>
      </c>
      <c r="D396" s="11">
        <f t="shared" si="32"/>
        <v>3700</v>
      </c>
      <c r="E396" s="11">
        <f t="shared" si="32"/>
        <v>3700</v>
      </c>
    </row>
    <row r="397" spans="1:5" ht="30">
      <c r="A397" s="12" t="s">
        <v>6</v>
      </c>
      <c r="B397" s="10" t="s">
        <v>645</v>
      </c>
      <c r="C397" s="10" t="s">
        <v>4</v>
      </c>
      <c r="D397" s="11">
        <f>'прил 5'!F699</f>
        <v>3700</v>
      </c>
      <c r="E397" s="11">
        <f>'прил 5'!G699</f>
        <v>3700</v>
      </c>
    </row>
    <row r="398" spans="1:5" ht="30">
      <c r="A398" s="42" t="s">
        <v>730</v>
      </c>
      <c r="B398" s="45" t="s">
        <v>731</v>
      </c>
      <c r="C398" s="45"/>
      <c r="D398" s="46">
        <f aca="true" t="shared" si="33" ref="D398:E401">D399</f>
        <v>200</v>
      </c>
      <c r="E398" s="46">
        <f t="shared" si="33"/>
        <v>720</v>
      </c>
    </row>
    <row r="399" spans="1:5" ht="45">
      <c r="A399" s="40" t="s">
        <v>732</v>
      </c>
      <c r="B399" s="45" t="s">
        <v>733</v>
      </c>
      <c r="C399" s="45"/>
      <c r="D399" s="46">
        <f t="shared" si="33"/>
        <v>200</v>
      </c>
      <c r="E399" s="46">
        <f t="shared" si="33"/>
        <v>720</v>
      </c>
    </row>
    <row r="400" spans="1:5" ht="60">
      <c r="A400" s="40" t="s">
        <v>734</v>
      </c>
      <c r="B400" s="45" t="s">
        <v>735</v>
      </c>
      <c r="C400" s="45"/>
      <c r="D400" s="46">
        <f t="shared" si="33"/>
        <v>200</v>
      </c>
      <c r="E400" s="46">
        <f t="shared" si="33"/>
        <v>720</v>
      </c>
    </row>
    <row r="401" spans="1:5" ht="15">
      <c r="A401" s="56" t="s">
        <v>9</v>
      </c>
      <c r="B401" s="45" t="s">
        <v>735</v>
      </c>
      <c r="C401" s="45" t="s">
        <v>7</v>
      </c>
      <c r="D401" s="46">
        <f t="shared" si="33"/>
        <v>200</v>
      </c>
      <c r="E401" s="46">
        <f t="shared" si="33"/>
        <v>720</v>
      </c>
    </row>
    <row r="402" spans="1:5" ht="15">
      <c r="A402" s="56" t="s">
        <v>104</v>
      </c>
      <c r="B402" s="45" t="s">
        <v>735</v>
      </c>
      <c r="C402" s="45" t="s">
        <v>236</v>
      </c>
      <c r="D402" s="46">
        <f>'прил 5'!F822</f>
        <v>200</v>
      </c>
      <c r="E402" s="46">
        <f>'прил 5'!G822</f>
        <v>720</v>
      </c>
    </row>
    <row r="403" spans="1:5" ht="78">
      <c r="A403" s="20" t="s">
        <v>576</v>
      </c>
      <c r="B403" s="1" t="s">
        <v>229</v>
      </c>
      <c r="C403" s="1"/>
      <c r="D403" s="8">
        <f>D409+D446+D404</f>
        <v>47400</v>
      </c>
      <c r="E403" s="8">
        <f>E409+E446+E404</f>
        <v>27601</v>
      </c>
    </row>
    <row r="404" spans="1:5" ht="30">
      <c r="A404" s="36" t="s">
        <v>577</v>
      </c>
      <c r="B404" s="37" t="s">
        <v>580</v>
      </c>
      <c r="C404" s="37"/>
      <c r="D404" s="39">
        <f aca="true" t="shared" si="34" ref="D404:E407">D405</f>
        <v>290</v>
      </c>
      <c r="E404" s="39">
        <f t="shared" si="34"/>
        <v>290</v>
      </c>
    </row>
    <row r="405" spans="1:5" ht="75">
      <c r="A405" s="36" t="s">
        <v>578</v>
      </c>
      <c r="B405" s="37" t="s">
        <v>581</v>
      </c>
      <c r="C405" s="37"/>
      <c r="D405" s="39">
        <f t="shared" si="34"/>
        <v>290</v>
      </c>
      <c r="E405" s="39">
        <f t="shared" si="34"/>
        <v>290</v>
      </c>
    </row>
    <row r="406" spans="1:5" ht="75">
      <c r="A406" s="36" t="s">
        <v>579</v>
      </c>
      <c r="B406" s="37" t="s">
        <v>629</v>
      </c>
      <c r="C406" s="37"/>
      <c r="D406" s="39">
        <f t="shared" si="34"/>
        <v>290</v>
      </c>
      <c r="E406" s="39">
        <f t="shared" si="34"/>
        <v>290</v>
      </c>
    </row>
    <row r="407" spans="1:5" ht="30">
      <c r="A407" s="12" t="s">
        <v>5</v>
      </c>
      <c r="B407" s="37" t="s">
        <v>629</v>
      </c>
      <c r="C407" s="37" t="s">
        <v>3</v>
      </c>
      <c r="D407" s="39">
        <f t="shared" si="34"/>
        <v>290</v>
      </c>
      <c r="E407" s="39">
        <f t="shared" si="34"/>
        <v>290</v>
      </c>
    </row>
    <row r="408" spans="1:5" ht="30">
      <c r="A408" s="12" t="s">
        <v>6</v>
      </c>
      <c r="B408" s="37" t="s">
        <v>629</v>
      </c>
      <c r="C408" s="37" t="s">
        <v>4</v>
      </c>
      <c r="D408" s="39">
        <f>'прил 5'!F251</f>
        <v>290</v>
      </c>
      <c r="E408" s="39">
        <f>'прил 5'!G251</f>
        <v>290</v>
      </c>
    </row>
    <row r="409" spans="1:5" ht="15">
      <c r="A409" s="13" t="s">
        <v>133</v>
      </c>
      <c r="B409" s="10" t="s">
        <v>230</v>
      </c>
      <c r="C409" s="10"/>
      <c r="D409" s="11">
        <f>D410+D414+D418+D422+D426+D430+D434+D438+D442</f>
        <v>5350</v>
      </c>
      <c r="E409" s="11">
        <f>E410+E414+E418+E422+E426+E430+E434+E438+E442</f>
        <v>4680</v>
      </c>
    </row>
    <row r="410" spans="1:5" ht="30">
      <c r="A410" s="40" t="s">
        <v>587</v>
      </c>
      <c r="B410" s="10" t="s">
        <v>183</v>
      </c>
      <c r="C410" s="10"/>
      <c r="D410" s="11">
        <f aca="true" t="shared" si="35" ref="D410:E412">D411</f>
        <v>500</v>
      </c>
      <c r="E410" s="11">
        <f t="shared" si="35"/>
        <v>550</v>
      </c>
    </row>
    <row r="411" spans="1:5" ht="30">
      <c r="A411" s="40" t="s">
        <v>588</v>
      </c>
      <c r="B411" s="10" t="s">
        <v>217</v>
      </c>
      <c r="C411" s="10"/>
      <c r="D411" s="11">
        <f t="shared" si="35"/>
        <v>500</v>
      </c>
      <c r="E411" s="11">
        <f t="shared" si="35"/>
        <v>550</v>
      </c>
    </row>
    <row r="412" spans="1:5" ht="30">
      <c r="A412" s="12" t="s">
        <v>21</v>
      </c>
      <c r="B412" s="10" t="s">
        <v>217</v>
      </c>
      <c r="C412" s="10" t="s">
        <v>20</v>
      </c>
      <c r="D412" s="11">
        <f t="shared" si="35"/>
        <v>500</v>
      </c>
      <c r="E412" s="11">
        <f t="shared" si="35"/>
        <v>550</v>
      </c>
    </row>
    <row r="413" spans="1:5" ht="15">
      <c r="A413" s="12" t="s">
        <v>92</v>
      </c>
      <c r="B413" s="10" t="s">
        <v>217</v>
      </c>
      <c r="C413" s="10" t="s">
        <v>77</v>
      </c>
      <c r="D413" s="11">
        <f>'прил 5'!F256</f>
        <v>500</v>
      </c>
      <c r="E413" s="11">
        <f>'прил 5'!G256</f>
        <v>550</v>
      </c>
    </row>
    <row r="414" spans="1:5" ht="30">
      <c r="A414" s="40" t="s">
        <v>589</v>
      </c>
      <c r="B414" s="37" t="s">
        <v>591</v>
      </c>
      <c r="C414" s="37"/>
      <c r="D414" s="39">
        <f aca="true" t="shared" si="36" ref="D414:E416">D415</f>
        <v>500</v>
      </c>
      <c r="E414" s="39">
        <f t="shared" si="36"/>
        <v>720</v>
      </c>
    </row>
    <row r="415" spans="1:5" ht="15">
      <c r="A415" s="40" t="s">
        <v>590</v>
      </c>
      <c r="B415" s="37" t="s">
        <v>633</v>
      </c>
      <c r="C415" s="37"/>
      <c r="D415" s="39">
        <f t="shared" si="36"/>
        <v>500</v>
      </c>
      <c r="E415" s="39">
        <f t="shared" si="36"/>
        <v>720</v>
      </c>
    </row>
    <row r="416" spans="1:5" ht="30">
      <c r="A416" s="40" t="s">
        <v>21</v>
      </c>
      <c r="B416" s="37" t="s">
        <v>633</v>
      </c>
      <c r="C416" s="37" t="s">
        <v>20</v>
      </c>
      <c r="D416" s="39">
        <f t="shared" si="36"/>
        <v>500</v>
      </c>
      <c r="E416" s="39">
        <f t="shared" si="36"/>
        <v>720</v>
      </c>
    </row>
    <row r="417" spans="1:5" ht="15">
      <c r="A417" s="40" t="s">
        <v>92</v>
      </c>
      <c r="B417" s="37" t="s">
        <v>633</v>
      </c>
      <c r="C417" s="37" t="s">
        <v>77</v>
      </c>
      <c r="D417" s="39">
        <f>'прил 5'!F260</f>
        <v>500</v>
      </c>
      <c r="E417" s="39">
        <f>'прил 5'!G260</f>
        <v>720</v>
      </c>
    </row>
    <row r="418" spans="1:5" ht="30">
      <c r="A418" s="40" t="s">
        <v>593</v>
      </c>
      <c r="B418" s="37" t="s">
        <v>594</v>
      </c>
      <c r="C418" s="37"/>
      <c r="D418" s="39">
        <f aca="true" t="shared" si="37" ref="D418:E420">D419</f>
        <v>1500</v>
      </c>
      <c r="E418" s="39">
        <f t="shared" si="37"/>
        <v>1300</v>
      </c>
    </row>
    <row r="419" spans="1:5" ht="15">
      <c r="A419" s="40" t="s">
        <v>592</v>
      </c>
      <c r="B419" s="37" t="s">
        <v>634</v>
      </c>
      <c r="C419" s="37"/>
      <c r="D419" s="39">
        <f t="shared" si="37"/>
        <v>1500</v>
      </c>
      <c r="E419" s="39">
        <f t="shared" si="37"/>
        <v>1300</v>
      </c>
    </row>
    <row r="420" spans="1:5" ht="30">
      <c r="A420" s="40" t="s">
        <v>21</v>
      </c>
      <c r="B420" s="37" t="s">
        <v>634</v>
      </c>
      <c r="C420" s="37" t="s">
        <v>20</v>
      </c>
      <c r="D420" s="39">
        <f t="shared" si="37"/>
        <v>1500</v>
      </c>
      <c r="E420" s="39">
        <f t="shared" si="37"/>
        <v>1300</v>
      </c>
    </row>
    <row r="421" spans="1:5" ht="15">
      <c r="A421" s="40" t="s">
        <v>92</v>
      </c>
      <c r="B421" s="37" t="s">
        <v>634</v>
      </c>
      <c r="C421" s="37" t="s">
        <v>77</v>
      </c>
      <c r="D421" s="39">
        <f>'прил 5'!F264</f>
        <v>1500</v>
      </c>
      <c r="E421" s="39">
        <f>'прил 5'!G264</f>
        <v>1300</v>
      </c>
    </row>
    <row r="422" spans="1:5" ht="30">
      <c r="A422" s="40" t="s">
        <v>595</v>
      </c>
      <c r="B422" s="37" t="s">
        <v>597</v>
      </c>
      <c r="C422" s="37"/>
      <c r="D422" s="39">
        <f aca="true" t="shared" si="38" ref="D422:E424">D423</f>
        <v>1000</v>
      </c>
      <c r="E422" s="39">
        <f t="shared" si="38"/>
        <v>410</v>
      </c>
    </row>
    <row r="423" spans="1:5" ht="15">
      <c r="A423" s="40" t="s">
        <v>596</v>
      </c>
      <c r="B423" s="37" t="s">
        <v>635</v>
      </c>
      <c r="C423" s="37"/>
      <c r="D423" s="39">
        <f t="shared" si="38"/>
        <v>1000</v>
      </c>
      <c r="E423" s="39">
        <f t="shared" si="38"/>
        <v>410</v>
      </c>
    </row>
    <row r="424" spans="1:5" ht="30">
      <c r="A424" s="40" t="s">
        <v>21</v>
      </c>
      <c r="B424" s="37" t="s">
        <v>635</v>
      </c>
      <c r="C424" s="37" t="s">
        <v>20</v>
      </c>
      <c r="D424" s="39">
        <f t="shared" si="38"/>
        <v>1000</v>
      </c>
      <c r="E424" s="39">
        <f t="shared" si="38"/>
        <v>410</v>
      </c>
    </row>
    <row r="425" spans="1:5" ht="15">
      <c r="A425" s="40" t="s">
        <v>92</v>
      </c>
      <c r="B425" s="37" t="s">
        <v>635</v>
      </c>
      <c r="C425" s="37" t="s">
        <v>77</v>
      </c>
      <c r="D425" s="39">
        <f>'прил 5'!F268</f>
        <v>1000</v>
      </c>
      <c r="E425" s="39">
        <f>'прил 5'!G268</f>
        <v>410</v>
      </c>
    </row>
    <row r="426" spans="1:5" ht="45">
      <c r="A426" s="40" t="s">
        <v>598</v>
      </c>
      <c r="B426" s="37" t="s">
        <v>599</v>
      </c>
      <c r="C426" s="37"/>
      <c r="D426" s="39">
        <f aca="true" t="shared" si="39" ref="D426:E428">D427</f>
        <v>200</v>
      </c>
      <c r="E426" s="39">
        <f t="shared" si="39"/>
        <v>0</v>
      </c>
    </row>
    <row r="427" spans="1:5" ht="45">
      <c r="A427" s="40" t="s">
        <v>600</v>
      </c>
      <c r="B427" s="37" t="s">
        <v>630</v>
      </c>
      <c r="C427" s="37"/>
      <c r="D427" s="39">
        <f t="shared" si="39"/>
        <v>200</v>
      </c>
      <c r="E427" s="39">
        <f t="shared" si="39"/>
        <v>0</v>
      </c>
    </row>
    <row r="428" spans="1:5" ht="30">
      <c r="A428" s="40" t="s">
        <v>21</v>
      </c>
      <c r="B428" s="37" t="s">
        <v>630</v>
      </c>
      <c r="C428" s="37" t="s">
        <v>20</v>
      </c>
      <c r="D428" s="39">
        <f t="shared" si="39"/>
        <v>200</v>
      </c>
      <c r="E428" s="39">
        <f t="shared" si="39"/>
        <v>0</v>
      </c>
    </row>
    <row r="429" spans="1:5" ht="15">
      <c r="A429" s="40" t="s">
        <v>92</v>
      </c>
      <c r="B429" s="37" t="s">
        <v>630</v>
      </c>
      <c r="C429" s="37" t="s">
        <v>77</v>
      </c>
      <c r="D429" s="39">
        <f>'прил 5'!F272</f>
        <v>200</v>
      </c>
      <c r="E429" s="39">
        <f>'прил 5'!G272</f>
        <v>0</v>
      </c>
    </row>
    <row r="430" spans="1:5" ht="30">
      <c r="A430" s="40" t="s">
        <v>601</v>
      </c>
      <c r="B430" s="37" t="s">
        <v>602</v>
      </c>
      <c r="C430" s="37"/>
      <c r="D430" s="39">
        <f aca="true" t="shared" si="40" ref="D430:E432">D431</f>
        <v>0</v>
      </c>
      <c r="E430" s="39">
        <f t="shared" si="40"/>
        <v>1500</v>
      </c>
    </row>
    <row r="431" spans="1:5" ht="30">
      <c r="A431" s="40" t="s">
        <v>603</v>
      </c>
      <c r="B431" s="37" t="s">
        <v>631</v>
      </c>
      <c r="C431" s="37"/>
      <c r="D431" s="39">
        <f t="shared" si="40"/>
        <v>0</v>
      </c>
      <c r="E431" s="39">
        <f t="shared" si="40"/>
        <v>1500</v>
      </c>
    </row>
    <row r="432" spans="1:5" ht="30">
      <c r="A432" s="40" t="s">
        <v>21</v>
      </c>
      <c r="B432" s="37" t="s">
        <v>631</v>
      </c>
      <c r="C432" s="37" t="s">
        <v>20</v>
      </c>
      <c r="D432" s="39">
        <f t="shared" si="40"/>
        <v>0</v>
      </c>
      <c r="E432" s="39">
        <f t="shared" si="40"/>
        <v>1500</v>
      </c>
    </row>
    <row r="433" spans="1:5" ht="15">
      <c r="A433" s="40" t="s">
        <v>92</v>
      </c>
      <c r="B433" s="37" t="s">
        <v>631</v>
      </c>
      <c r="C433" s="37" t="s">
        <v>77</v>
      </c>
      <c r="D433" s="39">
        <f>'прил 5'!F276</f>
        <v>0</v>
      </c>
      <c r="E433" s="39">
        <f>'прил 5'!G276</f>
        <v>1500</v>
      </c>
    </row>
    <row r="434" spans="1:5" ht="30">
      <c r="A434" s="40" t="s">
        <v>604</v>
      </c>
      <c r="B434" s="37" t="s">
        <v>605</v>
      </c>
      <c r="C434" s="37"/>
      <c r="D434" s="39">
        <f aca="true" t="shared" si="41" ref="D434:E436">D435</f>
        <v>500</v>
      </c>
      <c r="E434" s="39">
        <f t="shared" si="41"/>
        <v>0</v>
      </c>
    </row>
    <row r="435" spans="1:5" ht="30">
      <c r="A435" s="40" t="s">
        <v>607</v>
      </c>
      <c r="B435" s="37" t="s">
        <v>606</v>
      </c>
      <c r="C435" s="37"/>
      <c r="D435" s="39">
        <f t="shared" si="41"/>
        <v>500</v>
      </c>
      <c r="E435" s="39">
        <f t="shared" si="41"/>
        <v>0</v>
      </c>
    </row>
    <row r="436" spans="1:5" ht="30">
      <c r="A436" s="40" t="s">
        <v>21</v>
      </c>
      <c r="B436" s="37" t="s">
        <v>606</v>
      </c>
      <c r="C436" s="37" t="s">
        <v>20</v>
      </c>
      <c r="D436" s="39">
        <f t="shared" si="41"/>
        <v>500</v>
      </c>
      <c r="E436" s="39">
        <f t="shared" si="41"/>
        <v>0</v>
      </c>
    </row>
    <row r="437" spans="1:5" ht="15">
      <c r="A437" s="40" t="s">
        <v>92</v>
      </c>
      <c r="B437" s="37" t="s">
        <v>606</v>
      </c>
      <c r="C437" s="37" t="s">
        <v>77</v>
      </c>
      <c r="D437" s="39">
        <f>'прил 5'!F280</f>
        <v>500</v>
      </c>
      <c r="E437" s="39">
        <f>'прил 5'!G280</f>
        <v>0</v>
      </c>
    </row>
    <row r="438" spans="1:5" ht="45">
      <c r="A438" s="40" t="s">
        <v>608</v>
      </c>
      <c r="B438" s="37" t="s">
        <v>609</v>
      </c>
      <c r="C438" s="37"/>
      <c r="D438" s="39">
        <f aca="true" t="shared" si="42" ref="D438:E440">D439</f>
        <v>1000</v>
      </c>
      <c r="E438" s="39">
        <f t="shared" si="42"/>
        <v>0</v>
      </c>
    </row>
    <row r="439" spans="1:5" ht="45">
      <c r="A439" s="40" t="s">
        <v>611</v>
      </c>
      <c r="B439" s="37" t="s">
        <v>610</v>
      </c>
      <c r="C439" s="37"/>
      <c r="D439" s="39">
        <f t="shared" si="42"/>
        <v>1000</v>
      </c>
      <c r="E439" s="39">
        <f t="shared" si="42"/>
        <v>0</v>
      </c>
    </row>
    <row r="440" spans="1:5" ht="30">
      <c r="A440" s="40" t="s">
        <v>21</v>
      </c>
      <c r="B440" s="37" t="s">
        <v>610</v>
      </c>
      <c r="C440" s="37" t="s">
        <v>20</v>
      </c>
      <c r="D440" s="39">
        <f t="shared" si="42"/>
        <v>1000</v>
      </c>
      <c r="E440" s="39">
        <f t="shared" si="42"/>
        <v>0</v>
      </c>
    </row>
    <row r="441" spans="1:5" ht="15">
      <c r="A441" s="40" t="s">
        <v>92</v>
      </c>
      <c r="B441" s="37" t="s">
        <v>610</v>
      </c>
      <c r="C441" s="37" t="s">
        <v>77</v>
      </c>
      <c r="D441" s="39">
        <f>'прил 5'!F284</f>
        <v>1000</v>
      </c>
      <c r="E441" s="39">
        <f>'прил 5'!G284</f>
        <v>0</v>
      </c>
    </row>
    <row r="442" spans="1:5" ht="30">
      <c r="A442" s="40" t="s">
        <v>612</v>
      </c>
      <c r="B442" s="37" t="s">
        <v>613</v>
      </c>
      <c r="C442" s="37"/>
      <c r="D442" s="39">
        <f aca="true" t="shared" si="43" ref="D442:E444">D443</f>
        <v>150</v>
      </c>
      <c r="E442" s="39">
        <f t="shared" si="43"/>
        <v>200</v>
      </c>
    </row>
    <row r="443" spans="1:5" ht="30">
      <c r="A443" s="40" t="s">
        <v>612</v>
      </c>
      <c r="B443" s="37" t="s">
        <v>632</v>
      </c>
      <c r="C443" s="37"/>
      <c r="D443" s="39">
        <f t="shared" si="43"/>
        <v>150</v>
      </c>
      <c r="E443" s="39">
        <f t="shared" si="43"/>
        <v>200</v>
      </c>
    </row>
    <row r="444" spans="1:5" ht="30">
      <c r="A444" s="40" t="s">
        <v>21</v>
      </c>
      <c r="B444" s="37" t="s">
        <v>632</v>
      </c>
      <c r="C444" s="37" t="s">
        <v>20</v>
      </c>
      <c r="D444" s="39">
        <f t="shared" si="43"/>
        <v>150</v>
      </c>
      <c r="E444" s="39">
        <f t="shared" si="43"/>
        <v>200</v>
      </c>
    </row>
    <row r="445" spans="1:5" ht="15">
      <c r="A445" s="40" t="s">
        <v>92</v>
      </c>
      <c r="B445" s="37" t="s">
        <v>632</v>
      </c>
      <c r="C445" s="37" t="s">
        <v>77</v>
      </c>
      <c r="D445" s="39">
        <f>'прил 5'!F288</f>
        <v>150</v>
      </c>
      <c r="E445" s="39">
        <f>'прил 5'!G288</f>
        <v>200</v>
      </c>
    </row>
    <row r="446" spans="1:5" ht="45">
      <c r="A446" s="13" t="s">
        <v>343</v>
      </c>
      <c r="B446" s="10" t="s">
        <v>231</v>
      </c>
      <c r="C446" s="10"/>
      <c r="D446" s="11">
        <f>D447+D451</f>
        <v>41760</v>
      </c>
      <c r="E446" s="11">
        <f>E447+E451</f>
        <v>22631</v>
      </c>
    </row>
    <row r="447" spans="1:5" ht="30">
      <c r="A447" s="12" t="s">
        <v>184</v>
      </c>
      <c r="B447" s="10" t="s">
        <v>222</v>
      </c>
      <c r="C447" s="10"/>
      <c r="D447" s="11">
        <f aca="true" t="shared" si="44" ref="D447:E449">D448</f>
        <v>21760</v>
      </c>
      <c r="E447" s="11">
        <f t="shared" si="44"/>
        <v>22631</v>
      </c>
    </row>
    <row r="448" spans="1:5" ht="30">
      <c r="A448" s="40" t="s">
        <v>582</v>
      </c>
      <c r="B448" s="10" t="s">
        <v>218</v>
      </c>
      <c r="C448" s="10"/>
      <c r="D448" s="11">
        <f t="shared" si="44"/>
        <v>21760</v>
      </c>
      <c r="E448" s="11">
        <f t="shared" si="44"/>
        <v>22631</v>
      </c>
    </row>
    <row r="449" spans="1:5" ht="30">
      <c r="A449" s="12" t="s">
        <v>21</v>
      </c>
      <c r="B449" s="10" t="s">
        <v>218</v>
      </c>
      <c r="C449" s="10" t="s">
        <v>20</v>
      </c>
      <c r="D449" s="11">
        <f t="shared" si="44"/>
        <v>21760</v>
      </c>
      <c r="E449" s="11">
        <f t="shared" si="44"/>
        <v>22631</v>
      </c>
    </row>
    <row r="450" spans="1:5" ht="15">
      <c r="A450" s="12" t="s">
        <v>92</v>
      </c>
      <c r="B450" s="10" t="s">
        <v>218</v>
      </c>
      <c r="C450" s="10" t="s">
        <v>77</v>
      </c>
      <c r="D450" s="11">
        <f>'прил 5'!F293</f>
        <v>21760</v>
      </c>
      <c r="E450" s="11">
        <f>'прил 5'!G293</f>
        <v>22631</v>
      </c>
    </row>
    <row r="451" spans="1:5" ht="105">
      <c r="A451" s="40" t="s">
        <v>583</v>
      </c>
      <c r="B451" s="37" t="s">
        <v>584</v>
      </c>
      <c r="C451" s="10"/>
      <c r="D451" s="11">
        <f aca="true" t="shared" si="45" ref="D451:E453">D452</f>
        <v>20000</v>
      </c>
      <c r="E451" s="11">
        <f t="shared" si="45"/>
        <v>0</v>
      </c>
    </row>
    <row r="452" spans="1:5" ht="45">
      <c r="A452" s="40" t="s">
        <v>586</v>
      </c>
      <c r="B452" s="37" t="s">
        <v>585</v>
      </c>
      <c r="C452" s="10"/>
      <c r="D452" s="11">
        <f t="shared" si="45"/>
        <v>20000</v>
      </c>
      <c r="E452" s="11">
        <f t="shared" si="45"/>
        <v>0</v>
      </c>
    </row>
    <row r="453" spans="1:5" ht="30">
      <c r="A453" s="12" t="s">
        <v>5</v>
      </c>
      <c r="B453" s="37" t="s">
        <v>585</v>
      </c>
      <c r="C453" s="10" t="s">
        <v>3</v>
      </c>
      <c r="D453" s="11">
        <f t="shared" si="45"/>
        <v>20000</v>
      </c>
      <c r="E453" s="11">
        <f t="shared" si="45"/>
        <v>0</v>
      </c>
    </row>
    <row r="454" spans="1:5" ht="30">
      <c r="A454" s="12" t="s">
        <v>6</v>
      </c>
      <c r="B454" s="37" t="s">
        <v>585</v>
      </c>
      <c r="C454" s="10" t="s">
        <v>4</v>
      </c>
      <c r="D454" s="11">
        <f>'прил 5'!F297</f>
        <v>20000</v>
      </c>
      <c r="E454" s="11">
        <f>'прил 5'!G297</f>
        <v>0</v>
      </c>
    </row>
    <row r="455" spans="1:5" ht="62.25">
      <c r="A455" s="20" t="s">
        <v>614</v>
      </c>
      <c r="B455" s="1" t="s">
        <v>182</v>
      </c>
      <c r="C455" s="1"/>
      <c r="D455" s="8">
        <f>D456+D466+D470</f>
        <v>1729</v>
      </c>
      <c r="E455" s="8">
        <f>E456+E466+E470</f>
        <v>1729</v>
      </c>
    </row>
    <row r="456" spans="1:5" ht="105">
      <c r="A456" s="64" t="s">
        <v>615</v>
      </c>
      <c r="B456" s="10" t="s">
        <v>181</v>
      </c>
      <c r="C456" s="10"/>
      <c r="D456" s="11">
        <f>D457+D460+D463</f>
        <v>654</v>
      </c>
      <c r="E456" s="11">
        <f>E457+E460+E463</f>
        <v>654</v>
      </c>
    </row>
    <row r="457" spans="1:5" ht="30">
      <c r="A457" s="6" t="s">
        <v>180</v>
      </c>
      <c r="B457" s="10" t="s">
        <v>219</v>
      </c>
      <c r="C457" s="10"/>
      <c r="D457" s="11">
        <f>D458</f>
        <v>24</v>
      </c>
      <c r="E457" s="11">
        <f>E458</f>
        <v>24</v>
      </c>
    </row>
    <row r="458" spans="1:5" ht="30">
      <c r="A458" s="6" t="s">
        <v>5</v>
      </c>
      <c r="B458" s="10" t="s">
        <v>219</v>
      </c>
      <c r="C458" s="10" t="s">
        <v>3</v>
      </c>
      <c r="D458" s="11">
        <f>D459</f>
        <v>24</v>
      </c>
      <c r="E458" s="11">
        <f>E459</f>
        <v>24</v>
      </c>
    </row>
    <row r="459" spans="1:5" ht="30">
      <c r="A459" s="6" t="s">
        <v>6</v>
      </c>
      <c r="B459" s="10" t="s">
        <v>219</v>
      </c>
      <c r="C459" s="10" t="s">
        <v>4</v>
      </c>
      <c r="D459" s="11">
        <f>'прил 5'!F474</f>
        <v>24</v>
      </c>
      <c r="E459" s="11">
        <f>'прил 5'!G474</f>
        <v>24</v>
      </c>
    </row>
    <row r="460" spans="1:5" ht="60">
      <c r="A460" s="44" t="s">
        <v>616</v>
      </c>
      <c r="B460" s="10" t="s">
        <v>293</v>
      </c>
      <c r="C460" s="10"/>
      <c r="D460" s="11">
        <f>D461</f>
        <v>180</v>
      </c>
      <c r="E460" s="11">
        <f>E461</f>
        <v>180</v>
      </c>
    </row>
    <row r="461" spans="1:5" ht="30">
      <c r="A461" s="6" t="s">
        <v>5</v>
      </c>
      <c r="B461" s="10" t="s">
        <v>293</v>
      </c>
      <c r="C461" s="10" t="s">
        <v>3</v>
      </c>
      <c r="D461" s="11">
        <f>D462</f>
        <v>180</v>
      </c>
      <c r="E461" s="11">
        <f>E462</f>
        <v>180</v>
      </c>
    </row>
    <row r="462" spans="1:5" ht="30">
      <c r="A462" s="6" t="s">
        <v>6</v>
      </c>
      <c r="B462" s="10" t="s">
        <v>293</v>
      </c>
      <c r="C462" s="10" t="s">
        <v>4</v>
      </c>
      <c r="D462" s="11">
        <f>'прил 5'!F477</f>
        <v>180</v>
      </c>
      <c r="E462" s="11">
        <f>'прил 5'!G477</f>
        <v>180</v>
      </c>
    </row>
    <row r="463" spans="1:5" ht="60">
      <c r="A463" s="44" t="s">
        <v>617</v>
      </c>
      <c r="B463" s="10" t="s">
        <v>290</v>
      </c>
      <c r="C463" s="10"/>
      <c r="D463" s="11">
        <f>D464</f>
        <v>450</v>
      </c>
      <c r="E463" s="11">
        <f>E464</f>
        <v>450</v>
      </c>
    </row>
    <row r="464" spans="1:5" ht="30">
      <c r="A464" s="12" t="s">
        <v>21</v>
      </c>
      <c r="B464" s="10" t="s">
        <v>290</v>
      </c>
      <c r="C464" s="10" t="s">
        <v>20</v>
      </c>
      <c r="D464" s="11">
        <f>D465</f>
        <v>450</v>
      </c>
      <c r="E464" s="11">
        <f>E465</f>
        <v>450</v>
      </c>
    </row>
    <row r="465" spans="1:5" ht="15">
      <c r="A465" s="12" t="s">
        <v>92</v>
      </c>
      <c r="B465" s="10" t="s">
        <v>290</v>
      </c>
      <c r="C465" s="10" t="s">
        <v>77</v>
      </c>
      <c r="D465" s="11">
        <f>'прил 5'!F480</f>
        <v>450</v>
      </c>
      <c r="E465" s="11">
        <f>'прил 5'!G480</f>
        <v>450</v>
      </c>
    </row>
    <row r="466" spans="1:5" ht="30">
      <c r="A466" s="64" t="s">
        <v>618</v>
      </c>
      <c r="B466" s="10" t="s">
        <v>228</v>
      </c>
      <c r="C466" s="10"/>
      <c r="D466" s="11">
        <f aca="true" t="shared" si="46" ref="D466:E468">D467</f>
        <v>1045</v>
      </c>
      <c r="E466" s="11">
        <f t="shared" si="46"/>
        <v>1045</v>
      </c>
    </row>
    <row r="467" spans="1:5" ht="30">
      <c r="A467" s="44" t="s">
        <v>619</v>
      </c>
      <c r="B467" s="10" t="s">
        <v>220</v>
      </c>
      <c r="C467" s="10"/>
      <c r="D467" s="11">
        <f t="shared" si="46"/>
        <v>1045</v>
      </c>
      <c r="E467" s="11">
        <f t="shared" si="46"/>
        <v>1045</v>
      </c>
    </row>
    <row r="468" spans="1:5" ht="30">
      <c r="A468" s="6" t="s">
        <v>5</v>
      </c>
      <c r="B468" s="10" t="s">
        <v>220</v>
      </c>
      <c r="C468" s="10" t="s">
        <v>3</v>
      </c>
      <c r="D468" s="11">
        <f t="shared" si="46"/>
        <v>1045</v>
      </c>
      <c r="E468" s="11">
        <f t="shared" si="46"/>
        <v>1045</v>
      </c>
    </row>
    <row r="469" spans="1:5" ht="30">
      <c r="A469" s="6" t="s">
        <v>6</v>
      </c>
      <c r="B469" s="10" t="s">
        <v>220</v>
      </c>
      <c r="C469" s="10" t="s">
        <v>4</v>
      </c>
      <c r="D469" s="11">
        <f>'прил 5'!F484</f>
        <v>1045</v>
      </c>
      <c r="E469" s="11">
        <f>'прил 5'!G484</f>
        <v>1045</v>
      </c>
    </row>
    <row r="470" spans="1:5" ht="60">
      <c r="A470" s="64" t="s">
        <v>620</v>
      </c>
      <c r="B470" s="10" t="s">
        <v>227</v>
      </c>
      <c r="C470" s="10"/>
      <c r="D470" s="11">
        <f aca="true" t="shared" si="47" ref="D470:E472">D471</f>
        <v>30</v>
      </c>
      <c r="E470" s="11">
        <f t="shared" si="47"/>
        <v>30</v>
      </c>
    </row>
    <row r="471" spans="1:5" ht="45">
      <c r="A471" s="64" t="s">
        <v>621</v>
      </c>
      <c r="B471" s="10" t="s">
        <v>221</v>
      </c>
      <c r="C471" s="10"/>
      <c r="D471" s="11">
        <f t="shared" si="47"/>
        <v>30</v>
      </c>
      <c r="E471" s="11">
        <f t="shared" si="47"/>
        <v>30</v>
      </c>
    </row>
    <row r="472" spans="1:5" ht="30">
      <c r="A472" s="6" t="s">
        <v>5</v>
      </c>
      <c r="B472" s="10" t="s">
        <v>221</v>
      </c>
      <c r="C472" s="10" t="s">
        <v>3</v>
      </c>
      <c r="D472" s="11">
        <f t="shared" si="47"/>
        <v>30</v>
      </c>
      <c r="E472" s="11">
        <f t="shared" si="47"/>
        <v>30</v>
      </c>
    </row>
    <row r="473" spans="1:5" ht="30">
      <c r="A473" s="6" t="s">
        <v>6</v>
      </c>
      <c r="B473" s="10" t="s">
        <v>221</v>
      </c>
      <c r="C473" s="10" t="s">
        <v>4</v>
      </c>
      <c r="D473" s="11">
        <f>'прил 5'!F488</f>
        <v>30</v>
      </c>
      <c r="E473" s="11">
        <f>'прил 5'!G488</f>
        <v>30</v>
      </c>
    </row>
    <row r="474" spans="1:5" ht="78">
      <c r="A474" s="20" t="s">
        <v>647</v>
      </c>
      <c r="B474" s="1" t="s">
        <v>251</v>
      </c>
      <c r="C474" s="1"/>
      <c r="D474" s="8">
        <f aca="true" t="shared" si="48" ref="D474:E477">D475</f>
        <v>965</v>
      </c>
      <c r="E474" s="8">
        <f t="shared" si="48"/>
        <v>965</v>
      </c>
    </row>
    <row r="475" spans="1:5" ht="105">
      <c r="A475" s="13" t="s">
        <v>648</v>
      </c>
      <c r="B475" s="10" t="s">
        <v>252</v>
      </c>
      <c r="C475" s="10"/>
      <c r="D475" s="11">
        <f t="shared" si="48"/>
        <v>965</v>
      </c>
      <c r="E475" s="11">
        <f t="shared" si="48"/>
        <v>965</v>
      </c>
    </row>
    <row r="476" spans="1:5" ht="90">
      <c r="A476" s="13" t="s">
        <v>649</v>
      </c>
      <c r="B476" s="10" t="s">
        <v>253</v>
      </c>
      <c r="C476" s="10"/>
      <c r="D476" s="11">
        <f t="shared" si="48"/>
        <v>965</v>
      </c>
      <c r="E476" s="11">
        <f t="shared" si="48"/>
        <v>965</v>
      </c>
    </row>
    <row r="477" spans="1:5" ht="30">
      <c r="A477" s="12" t="s">
        <v>5</v>
      </c>
      <c r="B477" s="10" t="s">
        <v>253</v>
      </c>
      <c r="C477" s="10" t="s">
        <v>3</v>
      </c>
      <c r="D477" s="11">
        <f t="shared" si="48"/>
        <v>965</v>
      </c>
      <c r="E477" s="11">
        <f t="shared" si="48"/>
        <v>965</v>
      </c>
    </row>
    <row r="478" spans="1:5" ht="30">
      <c r="A478" s="12" t="s">
        <v>6</v>
      </c>
      <c r="B478" s="10" t="s">
        <v>253</v>
      </c>
      <c r="C478" s="10" t="s">
        <v>4</v>
      </c>
      <c r="D478" s="11">
        <f>'прил 5'!F103</f>
        <v>965</v>
      </c>
      <c r="E478" s="11">
        <f>'прил 5'!G103</f>
        <v>965</v>
      </c>
    </row>
    <row r="479" spans="1:5" ht="46.5">
      <c r="A479" s="20" t="s">
        <v>646</v>
      </c>
      <c r="B479" s="1" t="s">
        <v>254</v>
      </c>
      <c r="C479" s="1"/>
      <c r="D479" s="8">
        <f>D480</f>
        <v>2472</v>
      </c>
      <c r="E479" s="8">
        <f>E480</f>
        <v>2472</v>
      </c>
    </row>
    <row r="480" spans="1:5" ht="60">
      <c r="A480" s="12" t="s">
        <v>190</v>
      </c>
      <c r="B480" s="10" t="s">
        <v>255</v>
      </c>
      <c r="C480" s="10"/>
      <c r="D480" s="11">
        <f>D481+D486</f>
        <v>2472</v>
      </c>
      <c r="E480" s="11">
        <f>E481+E486</f>
        <v>2472</v>
      </c>
    </row>
    <row r="481" spans="1:5" ht="30">
      <c r="A481" s="13" t="s">
        <v>174</v>
      </c>
      <c r="B481" s="10" t="s">
        <v>256</v>
      </c>
      <c r="C481" s="10"/>
      <c r="D481" s="11">
        <f>D482+D484</f>
        <v>1708</v>
      </c>
      <c r="E481" s="11">
        <f>E482+E484</f>
        <v>1708</v>
      </c>
    </row>
    <row r="482" spans="1:5" ht="75">
      <c r="A482" s="12" t="s">
        <v>0</v>
      </c>
      <c r="B482" s="10" t="s">
        <v>256</v>
      </c>
      <c r="C482" s="10" t="s">
        <v>238</v>
      </c>
      <c r="D482" s="11">
        <f>D483</f>
        <v>1665.5</v>
      </c>
      <c r="E482" s="11">
        <f>E483</f>
        <v>1665.5</v>
      </c>
    </row>
    <row r="483" spans="1:5" ht="30">
      <c r="A483" s="12" t="s">
        <v>1</v>
      </c>
      <c r="B483" s="10" t="s">
        <v>256</v>
      </c>
      <c r="C483" s="10" t="s">
        <v>2</v>
      </c>
      <c r="D483" s="11">
        <f>'прил 5'!F108</f>
        <v>1665.5</v>
      </c>
      <c r="E483" s="11">
        <f>'прил 5'!G108</f>
        <v>1665.5</v>
      </c>
    </row>
    <row r="484" spans="1:5" ht="30">
      <c r="A484" s="12" t="s">
        <v>5</v>
      </c>
      <c r="B484" s="10" t="s">
        <v>256</v>
      </c>
      <c r="C484" s="10" t="s">
        <v>3</v>
      </c>
      <c r="D484" s="11">
        <f>D485</f>
        <v>42.5</v>
      </c>
      <c r="E484" s="11">
        <f>E485</f>
        <v>42.5</v>
      </c>
    </row>
    <row r="485" spans="1:5" ht="30">
      <c r="A485" s="12" t="s">
        <v>6</v>
      </c>
      <c r="B485" s="10" t="s">
        <v>256</v>
      </c>
      <c r="C485" s="10" t="s">
        <v>4</v>
      </c>
      <c r="D485" s="11">
        <f>'прил 5'!F110</f>
        <v>42.5</v>
      </c>
      <c r="E485" s="11">
        <f>'прил 5'!G110</f>
        <v>42.5</v>
      </c>
    </row>
    <row r="486" spans="1:5" ht="75">
      <c r="A486" s="13" t="s">
        <v>360</v>
      </c>
      <c r="B486" s="10" t="s">
        <v>257</v>
      </c>
      <c r="C486" s="10"/>
      <c r="D486" s="11">
        <f>D487+D489</f>
        <v>764</v>
      </c>
      <c r="E486" s="11">
        <f>E487+E489</f>
        <v>764</v>
      </c>
    </row>
    <row r="487" spans="1:5" ht="75">
      <c r="A487" s="12" t="s">
        <v>0</v>
      </c>
      <c r="B487" s="10" t="s">
        <v>257</v>
      </c>
      <c r="C487" s="10" t="s">
        <v>238</v>
      </c>
      <c r="D487" s="11">
        <f>D488</f>
        <v>479.4</v>
      </c>
      <c r="E487" s="11">
        <f>E488</f>
        <v>479.4</v>
      </c>
    </row>
    <row r="488" spans="1:5" ht="30">
      <c r="A488" s="12" t="s">
        <v>1</v>
      </c>
      <c r="B488" s="10" t="s">
        <v>257</v>
      </c>
      <c r="C488" s="10" t="s">
        <v>2</v>
      </c>
      <c r="D488" s="11">
        <f>'прил 5'!F113</f>
        <v>479.4</v>
      </c>
      <c r="E488" s="11">
        <f>'прил 5'!G113</f>
        <v>479.4</v>
      </c>
    </row>
    <row r="489" spans="1:5" ht="30">
      <c r="A489" s="12" t="s">
        <v>5</v>
      </c>
      <c r="B489" s="10" t="s">
        <v>257</v>
      </c>
      <c r="C489" s="10" t="s">
        <v>3</v>
      </c>
      <c r="D489" s="11">
        <f>D490</f>
        <v>284.6</v>
      </c>
      <c r="E489" s="11">
        <f>E490</f>
        <v>284.6</v>
      </c>
    </row>
    <row r="490" spans="1:5" ht="30">
      <c r="A490" s="12" t="s">
        <v>6</v>
      </c>
      <c r="B490" s="10" t="s">
        <v>257</v>
      </c>
      <c r="C490" s="10" t="s">
        <v>4</v>
      </c>
      <c r="D490" s="11">
        <f>'прил 5'!F115</f>
        <v>284.6</v>
      </c>
      <c r="E490" s="11">
        <f>'прил 5'!G115</f>
        <v>284.6</v>
      </c>
    </row>
    <row r="491" spans="1:5" ht="150.75" customHeight="1">
      <c r="A491" s="20" t="s">
        <v>650</v>
      </c>
      <c r="B491" s="1" t="s">
        <v>258</v>
      </c>
      <c r="C491" s="1"/>
      <c r="D491" s="8">
        <f>D492</f>
        <v>35896</v>
      </c>
      <c r="E491" s="8">
        <f>E492</f>
        <v>36000</v>
      </c>
    </row>
    <row r="492" spans="1:5" ht="60">
      <c r="A492" s="12" t="s">
        <v>260</v>
      </c>
      <c r="B492" s="10" t="s">
        <v>259</v>
      </c>
      <c r="C492" s="10"/>
      <c r="D492" s="11">
        <f>D493</f>
        <v>35896</v>
      </c>
      <c r="E492" s="11">
        <f>E493</f>
        <v>36000</v>
      </c>
    </row>
    <row r="493" spans="1:5" ht="60">
      <c r="A493" s="41" t="s">
        <v>720</v>
      </c>
      <c r="B493" s="1" t="s">
        <v>625</v>
      </c>
      <c r="C493" s="37"/>
      <c r="D493" s="39">
        <f>D494+D496+D498</f>
        <v>35896</v>
      </c>
      <c r="E493" s="39">
        <f>E494+E496+E498</f>
        <v>36000</v>
      </c>
    </row>
    <row r="494" spans="1:5" ht="75">
      <c r="A494" s="9" t="s">
        <v>0</v>
      </c>
      <c r="B494" s="1" t="s">
        <v>625</v>
      </c>
      <c r="C494" s="21">
        <v>100</v>
      </c>
      <c r="D494" s="39">
        <f>D495</f>
        <v>35226</v>
      </c>
      <c r="E494" s="39">
        <f>E495</f>
        <v>35226</v>
      </c>
    </row>
    <row r="495" spans="1:5" ht="15">
      <c r="A495" s="9" t="s">
        <v>22</v>
      </c>
      <c r="B495" s="1" t="s">
        <v>625</v>
      </c>
      <c r="C495" s="21">
        <v>110</v>
      </c>
      <c r="D495" s="39">
        <f>'прил 5'!F120</f>
        <v>35226</v>
      </c>
      <c r="E495" s="39">
        <f>'прил 5'!G120</f>
        <v>35226</v>
      </c>
    </row>
    <row r="496" spans="1:5" ht="30">
      <c r="A496" s="9" t="s">
        <v>5</v>
      </c>
      <c r="B496" s="1" t="s">
        <v>625</v>
      </c>
      <c r="C496" s="21">
        <v>200</v>
      </c>
      <c r="D496" s="39">
        <f>D497</f>
        <v>655</v>
      </c>
      <c r="E496" s="39">
        <f>E497</f>
        <v>759</v>
      </c>
    </row>
    <row r="497" spans="1:5" ht="30">
      <c r="A497" s="9" t="s">
        <v>6</v>
      </c>
      <c r="B497" s="1" t="s">
        <v>625</v>
      </c>
      <c r="C497" s="21">
        <v>240</v>
      </c>
      <c r="D497" s="39">
        <f>'прил 5'!F122</f>
        <v>655</v>
      </c>
      <c r="E497" s="39">
        <f>'прил 5'!G122</f>
        <v>759</v>
      </c>
    </row>
    <row r="498" spans="1:5" ht="15">
      <c r="A498" s="12" t="s">
        <v>13</v>
      </c>
      <c r="B498" s="1" t="s">
        <v>625</v>
      </c>
      <c r="C498" s="21">
        <v>800</v>
      </c>
      <c r="D498" s="39">
        <f>D499</f>
        <v>15</v>
      </c>
      <c r="E498" s="39">
        <f>E499</f>
        <v>15</v>
      </c>
    </row>
    <row r="499" spans="1:5" ht="15">
      <c r="A499" s="9" t="s">
        <v>14</v>
      </c>
      <c r="B499" s="1" t="s">
        <v>625</v>
      </c>
      <c r="C499" s="21">
        <v>850</v>
      </c>
      <c r="D499" s="39">
        <f>'прил 5'!F124</f>
        <v>15</v>
      </c>
      <c r="E499" s="39">
        <f>'прил 5'!G124</f>
        <v>15</v>
      </c>
    </row>
    <row r="500" spans="1:5" ht="62.25">
      <c r="A500" s="63" t="s">
        <v>651</v>
      </c>
      <c r="B500" s="1" t="s">
        <v>261</v>
      </c>
      <c r="C500" s="1"/>
      <c r="D500" s="8">
        <f>D501+D505+D512+D516+D520+D524</f>
        <v>12990.8</v>
      </c>
      <c r="E500" s="8">
        <f>E501+E505+E512+E516+E520+E524</f>
        <v>12990.8</v>
      </c>
    </row>
    <row r="501" spans="1:5" ht="60">
      <c r="A501" s="12" t="s">
        <v>652</v>
      </c>
      <c r="B501" s="10" t="s">
        <v>262</v>
      </c>
      <c r="C501" s="10"/>
      <c r="D501" s="11">
        <f aca="true" t="shared" si="49" ref="D501:E503">D502</f>
        <v>4900</v>
      </c>
      <c r="E501" s="11">
        <f t="shared" si="49"/>
        <v>4750</v>
      </c>
    </row>
    <row r="502" spans="1:5" ht="45">
      <c r="A502" s="12" t="s">
        <v>653</v>
      </c>
      <c r="B502" s="10" t="s">
        <v>263</v>
      </c>
      <c r="C502" s="10"/>
      <c r="D502" s="11">
        <f t="shared" si="49"/>
        <v>4900</v>
      </c>
      <c r="E502" s="11">
        <f t="shared" si="49"/>
        <v>4750</v>
      </c>
    </row>
    <row r="503" spans="1:5" ht="30">
      <c r="A503" s="12" t="s">
        <v>5</v>
      </c>
      <c r="B503" s="10" t="s">
        <v>263</v>
      </c>
      <c r="C503" s="10" t="s">
        <v>3</v>
      </c>
      <c r="D503" s="11">
        <f t="shared" si="49"/>
        <v>4900</v>
      </c>
      <c r="E503" s="11">
        <f t="shared" si="49"/>
        <v>4750</v>
      </c>
    </row>
    <row r="504" spans="1:5" ht="30">
      <c r="A504" s="12" t="s">
        <v>6</v>
      </c>
      <c r="B504" s="10" t="s">
        <v>263</v>
      </c>
      <c r="C504" s="10" t="s">
        <v>4</v>
      </c>
      <c r="D504" s="11">
        <f>'прил 5'!F309</f>
        <v>4900</v>
      </c>
      <c r="E504" s="11">
        <f>'прил 5'!G309</f>
        <v>4750</v>
      </c>
    </row>
    <row r="505" spans="1:5" ht="75">
      <c r="A505" s="12" t="s">
        <v>654</v>
      </c>
      <c r="B505" s="10" t="s">
        <v>264</v>
      </c>
      <c r="C505" s="10"/>
      <c r="D505" s="39">
        <f>D506+D509</f>
        <v>4644.8</v>
      </c>
      <c r="E505" s="39">
        <f>E506+E509</f>
        <v>4624.8</v>
      </c>
    </row>
    <row r="506" spans="1:5" ht="60">
      <c r="A506" s="12" t="s">
        <v>656</v>
      </c>
      <c r="B506" s="10" t="s">
        <v>655</v>
      </c>
      <c r="C506" s="10"/>
      <c r="D506" s="39">
        <f>D507</f>
        <v>3777.4</v>
      </c>
      <c r="E506" s="39">
        <f>E507</f>
        <v>3777.4</v>
      </c>
    </row>
    <row r="507" spans="1:5" ht="30">
      <c r="A507" s="12" t="s">
        <v>5</v>
      </c>
      <c r="B507" s="10" t="s">
        <v>655</v>
      </c>
      <c r="C507" s="10" t="s">
        <v>3</v>
      </c>
      <c r="D507" s="39">
        <f>D508</f>
        <v>3777.4</v>
      </c>
      <c r="E507" s="39">
        <f>E508</f>
        <v>3777.4</v>
      </c>
    </row>
    <row r="508" spans="1:5" ht="30">
      <c r="A508" s="12" t="s">
        <v>6</v>
      </c>
      <c r="B508" s="10" t="s">
        <v>655</v>
      </c>
      <c r="C508" s="10" t="s">
        <v>4</v>
      </c>
      <c r="D508" s="39">
        <f>'прил 5'!F313</f>
        <v>3777.4</v>
      </c>
      <c r="E508" s="39">
        <f>'прил 5'!G313</f>
        <v>3777.4</v>
      </c>
    </row>
    <row r="509" spans="1:5" ht="75">
      <c r="A509" s="12" t="s">
        <v>657</v>
      </c>
      <c r="B509" s="10" t="s">
        <v>265</v>
      </c>
      <c r="C509" s="10"/>
      <c r="D509" s="39">
        <f>D510</f>
        <v>867.4000000000001</v>
      </c>
      <c r="E509" s="39">
        <f>E510</f>
        <v>847.4000000000001</v>
      </c>
    </row>
    <row r="510" spans="1:5" ht="30">
      <c r="A510" s="12" t="s">
        <v>5</v>
      </c>
      <c r="B510" s="10" t="s">
        <v>265</v>
      </c>
      <c r="C510" s="10" t="s">
        <v>3</v>
      </c>
      <c r="D510" s="39">
        <f>D511</f>
        <v>867.4000000000001</v>
      </c>
      <c r="E510" s="39">
        <f>E511</f>
        <v>847.4000000000001</v>
      </c>
    </row>
    <row r="511" spans="1:5" ht="30">
      <c r="A511" s="12" t="s">
        <v>6</v>
      </c>
      <c r="B511" s="10" t="s">
        <v>265</v>
      </c>
      <c r="C511" s="10" t="s">
        <v>4</v>
      </c>
      <c r="D511" s="39">
        <f>'прил 5'!F316</f>
        <v>867.4000000000001</v>
      </c>
      <c r="E511" s="39">
        <f>'прил 5'!G316</f>
        <v>847.4000000000001</v>
      </c>
    </row>
    <row r="512" spans="1:5" ht="75">
      <c r="A512" s="12" t="s">
        <v>658</v>
      </c>
      <c r="B512" s="10" t="s">
        <v>266</v>
      </c>
      <c r="C512" s="10"/>
      <c r="D512" s="11">
        <f aca="true" t="shared" si="50" ref="D512:E514">D513</f>
        <v>1490</v>
      </c>
      <c r="E512" s="11">
        <f t="shared" si="50"/>
        <v>1586</v>
      </c>
    </row>
    <row r="513" spans="1:5" ht="30">
      <c r="A513" s="6" t="s">
        <v>268</v>
      </c>
      <c r="B513" s="10" t="s">
        <v>267</v>
      </c>
      <c r="C513" s="10"/>
      <c r="D513" s="11">
        <f t="shared" si="50"/>
        <v>1490</v>
      </c>
      <c r="E513" s="11">
        <f t="shared" si="50"/>
        <v>1586</v>
      </c>
    </row>
    <row r="514" spans="1:5" ht="30">
      <c r="A514" s="12" t="s">
        <v>5</v>
      </c>
      <c r="B514" s="10" t="s">
        <v>267</v>
      </c>
      <c r="C514" s="10" t="s">
        <v>3</v>
      </c>
      <c r="D514" s="11">
        <f t="shared" si="50"/>
        <v>1490</v>
      </c>
      <c r="E514" s="11">
        <f t="shared" si="50"/>
        <v>1586</v>
      </c>
    </row>
    <row r="515" spans="1:5" ht="30">
      <c r="A515" s="12" t="s">
        <v>6</v>
      </c>
      <c r="B515" s="10" t="s">
        <v>267</v>
      </c>
      <c r="C515" s="10" t="s">
        <v>4</v>
      </c>
      <c r="D515" s="11">
        <f>'прил 5'!F320</f>
        <v>1490</v>
      </c>
      <c r="E515" s="11">
        <f>'прил 5'!G320</f>
        <v>1586</v>
      </c>
    </row>
    <row r="516" spans="1:5" ht="60">
      <c r="A516" s="12" t="s">
        <v>659</v>
      </c>
      <c r="B516" s="10" t="s">
        <v>269</v>
      </c>
      <c r="C516" s="10"/>
      <c r="D516" s="11">
        <f aca="true" t="shared" si="51" ref="D516:E518">D517</f>
        <v>580</v>
      </c>
      <c r="E516" s="11">
        <f t="shared" si="51"/>
        <v>600</v>
      </c>
    </row>
    <row r="517" spans="1:5" ht="60">
      <c r="A517" s="6" t="s">
        <v>287</v>
      </c>
      <c r="B517" s="10" t="s">
        <v>660</v>
      </c>
      <c r="C517" s="10"/>
      <c r="D517" s="11">
        <f t="shared" si="51"/>
        <v>580</v>
      </c>
      <c r="E517" s="11">
        <f t="shared" si="51"/>
        <v>600</v>
      </c>
    </row>
    <row r="518" spans="1:5" ht="30">
      <c r="A518" s="12" t="s">
        <v>5</v>
      </c>
      <c r="B518" s="10" t="s">
        <v>660</v>
      </c>
      <c r="C518" s="10" t="s">
        <v>3</v>
      </c>
      <c r="D518" s="11">
        <f t="shared" si="51"/>
        <v>580</v>
      </c>
      <c r="E518" s="11">
        <f t="shared" si="51"/>
        <v>600</v>
      </c>
    </row>
    <row r="519" spans="1:5" ht="30">
      <c r="A519" s="12" t="s">
        <v>6</v>
      </c>
      <c r="B519" s="10" t="s">
        <v>660</v>
      </c>
      <c r="C519" s="10" t="s">
        <v>4</v>
      </c>
      <c r="D519" s="11">
        <f>'прил 5'!F324</f>
        <v>580</v>
      </c>
      <c r="E519" s="11">
        <f>'прил 5'!G324</f>
        <v>600</v>
      </c>
    </row>
    <row r="520" spans="1:5" ht="45">
      <c r="A520" s="12" t="s">
        <v>661</v>
      </c>
      <c r="B520" s="10" t="s">
        <v>282</v>
      </c>
      <c r="C520" s="10"/>
      <c r="D520" s="11">
        <f aca="true" t="shared" si="52" ref="D520:E522">D521</f>
        <v>1076</v>
      </c>
      <c r="E520" s="11">
        <f t="shared" si="52"/>
        <v>1130</v>
      </c>
    </row>
    <row r="521" spans="1:5" ht="60">
      <c r="A521" s="40" t="s">
        <v>355</v>
      </c>
      <c r="B521" s="10" t="s">
        <v>281</v>
      </c>
      <c r="C521" s="10"/>
      <c r="D521" s="11">
        <f t="shared" si="52"/>
        <v>1076</v>
      </c>
      <c r="E521" s="11">
        <f t="shared" si="52"/>
        <v>1130</v>
      </c>
    </row>
    <row r="522" spans="1:5" ht="30">
      <c r="A522" s="12" t="s">
        <v>21</v>
      </c>
      <c r="B522" s="10" t="s">
        <v>281</v>
      </c>
      <c r="C522" s="10" t="s">
        <v>20</v>
      </c>
      <c r="D522" s="11">
        <f t="shared" si="52"/>
        <v>1076</v>
      </c>
      <c r="E522" s="11">
        <f t="shared" si="52"/>
        <v>1130</v>
      </c>
    </row>
    <row r="523" spans="1:5" ht="15">
      <c r="A523" s="12" t="s">
        <v>92</v>
      </c>
      <c r="B523" s="10" t="s">
        <v>281</v>
      </c>
      <c r="C523" s="10" t="s">
        <v>77</v>
      </c>
      <c r="D523" s="11">
        <f>'прил 5'!F526+'прил 5'!F595</f>
        <v>1076</v>
      </c>
      <c r="E523" s="11">
        <f>'прил 5'!G526+'прил 5'!G595</f>
        <v>1130</v>
      </c>
    </row>
    <row r="524" spans="1:5" ht="45">
      <c r="A524" s="12" t="s">
        <v>662</v>
      </c>
      <c r="B524" s="10" t="s">
        <v>663</v>
      </c>
      <c r="C524" s="10"/>
      <c r="D524" s="11">
        <f aca="true" t="shared" si="53" ref="D524:E526">D525</f>
        <v>300</v>
      </c>
      <c r="E524" s="11">
        <f t="shared" si="53"/>
        <v>300</v>
      </c>
    </row>
    <row r="525" spans="1:5" ht="45">
      <c r="A525" s="12" t="s">
        <v>665</v>
      </c>
      <c r="B525" s="10" t="s">
        <v>664</v>
      </c>
      <c r="C525" s="10"/>
      <c r="D525" s="11">
        <f t="shared" si="53"/>
        <v>300</v>
      </c>
      <c r="E525" s="11">
        <f t="shared" si="53"/>
        <v>300</v>
      </c>
    </row>
    <row r="526" spans="1:5" ht="30">
      <c r="A526" s="12" t="s">
        <v>21</v>
      </c>
      <c r="B526" s="10" t="s">
        <v>664</v>
      </c>
      <c r="C526" s="10" t="s">
        <v>20</v>
      </c>
      <c r="D526" s="11">
        <f t="shared" si="53"/>
        <v>300</v>
      </c>
      <c r="E526" s="11">
        <f t="shared" si="53"/>
        <v>300</v>
      </c>
    </row>
    <row r="527" spans="1:5" ht="15">
      <c r="A527" s="12" t="s">
        <v>92</v>
      </c>
      <c r="B527" s="10" t="s">
        <v>664</v>
      </c>
      <c r="C527" s="10" t="s">
        <v>77</v>
      </c>
      <c r="D527" s="11">
        <f>'прил 5'!F763</f>
        <v>300</v>
      </c>
      <c r="E527" s="11">
        <f>'прил 5'!G763</f>
        <v>300</v>
      </c>
    </row>
    <row r="528" spans="1:5" ht="78">
      <c r="A528" s="63" t="s">
        <v>666</v>
      </c>
      <c r="B528" s="1" t="s">
        <v>272</v>
      </c>
      <c r="C528" s="1"/>
      <c r="D528" s="8">
        <f>D529+D542</f>
        <v>14265</v>
      </c>
      <c r="E528" s="8">
        <f>E529+E542</f>
        <v>14832</v>
      </c>
    </row>
    <row r="529" spans="1:5" ht="90">
      <c r="A529" s="12" t="s">
        <v>667</v>
      </c>
      <c r="B529" s="10" t="s">
        <v>273</v>
      </c>
      <c r="C529" s="10"/>
      <c r="D529" s="11">
        <f>D530+D533+D536+D539</f>
        <v>13060</v>
      </c>
      <c r="E529" s="11">
        <f>E530+E533+E536+E539</f>
        <v>13602</v>
      </c>
    </row>
    <row r="530" spans="1:5" ht="75">
      <c r="A530" s="13" t="s">
        <v>669</v>
      </c>
      <c r="B530" s="10" t="s">
        <v>668</v>
      </c>
      <c r="C530" s="10"/>
      <c r="D530" s="11">
        <f>D531</f>
        <v>5846</v>
      </c>
      <c r="E530" s="11">
        <f>E531</f>
        <v>6080</v>
      </c>
    </row>
    <row r="531" spans="1:5" ht="30">
      <c r="A531" s="12" t="s">
        <v>5</v>
      </c>
      <c r="B531" s="10" t="s">
        <v>668</v>
      </c>
      <c r="C531" s="10" t="s">
        <v>3</v>
      </c>
      <c r="D531" s="11">
        <f>D532</f>
        <v>5846</v>
      </c>
      <c r="E531" s="11">
        <f>E532</f>
        <v>6080</v>
      </c>
    </row>
    <row r="532" spans="1:5" ht="30">
      <c r="A532" s="12" t="s">
        <v>6</v>
      </c>
      <c r="B532" s="10" t="s">
        <v>668</v>
      </c>
      <c r="C532" s="10" t="s">
        <v>4</v>
      </c>
      <c r="D532" s="11">
        <f>'прил 5'!F52</f>
        <v>5846</v>
      </c>
      <c r="E532" s="11">
        <f>'прил 5'!G52</f>
        <v>6080</v>
      </c>
    </row>
    <row r="533" spans="1:5" ht="15">
      <c r="A533" s="15" t="s">
        <v>429</v>
      </c>
      <c r="B533" s="10" t="s">
        <v>418</v>
      </c>
      <c r="C533" s="10"/>
      <c r="D533" s="11">
        <f>D534</f>
        <v>874</v>
      </c>
      <c r="E533" s="11">
        <f>E534</f>
        <v>900</v>
      </c>
    </row>
    <row r="534" spans="1:5" ht="30">
      <c r="A534" s="12" t="s">
        <v>5</v>
      </c>
      <c r="B534" s="10" t="s">
        <v>418</v>
      </c>
      <c r="C534" s="10" t="s">
        <v>3</v>
      </c>
      <c r="D534" s="11">
        <f>D535</f>
        <v>874</v>
      </c>
      <c r="E534" s="11">
        <f>E535</f>
        <v>900</v>
      </c>
    </row>
    <row r="535" spans="1:5" ht="30">
      <c r="A535" s="12" t="s">
        <v>6</v>
      </c>
      <c r="B535" s="10" t="s">
        <v>418</v>
      </c>
      <c r="C535" s="10" t="s">
        <v>4</v>
      </c>
      <c r="D535" s="11">
        <f>'прил 5'!F895</f>
        <v>874</v>
      </c>
      <c r="E535" s="11">
        <f>'прил 5'!G895</f>
        <v>900</v>
      </c>
    </row>
    <row r="536" spans="1:5" ht="60">
      <c r="A536" s="12" t="s">
        <v>671</v>
      </c>
      <c r="B536" s="10" t="s">
        <v>670</v>
      </c>
      <c r="C536" s="10"/>
      <c r="D536" s="11">
        <f>D537</f>
        <v>4780</v>
      </c>
      <c r="E536" s="11">
        <f>E537</f>
        <v>5000</v>
      </c>
    </row>
    <row r="537" spans="1:5" ht="30">
      <c r="A537" s="12" t="s">
        <v>5</v>
      </c>
      <c r="B537" s="10" t="s">
        <v>670</v>
      </c>
      <c r="C537" s="10" t="s">
        <v>3</v>
      </c>
      <c r="D537" s="11">
        <f>D538</f>
        <v>4780</v>
      </c>
      <c r="E537" s="11">
        <f>E538</f>
        <v>5000</v>
      </c>
    </row>
    <row r="538" spans="1:5" ht="30">
      <c r="A538" s="12" t="s">
        <v>6</v>
      </c>
      <c r="B538" s="10" t="s">
        <v>670</v>
      </c>
      <c r="C538" s="10" t="s">
        <v>4</v>
      </c>
      <c r="D538" s="11">
        <f>'прил 5'!F898</f>
        <v>4780</v>
      </c>
      <c r="E538" s="11">
        <f>'прил 5'!G898</f>
        <v>5000</v>
      </c>
    </row>
    <row r="539" spans="1:5" ht="45">
      <c r="A539" s="12" t="s">
        <v>673</v>
      </c>
      <c r="B539" s="10" t="s">
        <v>672</v>
      </c>
      <c r="C539" s="10"/>
      <c r="D539" s="11">
        <f>D540</f>
        <v>1560</v>
      </c>
      <c r="E539" s="11">
        <f>E540</f>
        <v>1622</v>
      </c>
    </row>
    <row r="540" spans="1:5" ht="30">
      <c r="A540" s="12" t="s">
        <v>5</v>
      </c>
      <c r="B540" s="10" t="s">
        <v>672</v>
      </c>
      <c r="C540" s="10" t="s">
        <v>3</v>
      </c>
      <c r="D540" s="11">
        <f>D541</f>
        <v>1560</v>
      </c>
      <c r="E540" s="11">
        <f>E541</f>
        <v>1622</v>
      </c>
    </row>
    <row r="541" spans="1:5" ht="30">
      <c r="A541" s="12" t="s">
        <v>6</v>
      </c>
      <c r="B541" s="10" t="s">
        <v>672</v>
      </c>
      <c r="C541" s="10" t="s">
        <v>4</v>
      </c>
      <c r="D541" s="11">
        <f>'прил 5'!F901</f>
        <v>1560</v>
      </c>
      <c r="E541" s="11">
        <f>'прил 5'!G901</f>
        <v>1622</v>
      </c>
    </row>
    <row r="542" spans="1:5" ht="45">
      <c r="A542" s="12" t="s">
        <v>674</v>
      </c>
      <c r="B542" s="10" t="s">
        <v>274</v>
      </c>
      <c r="C542" s="10"/>
      <c r="D542" s="11">
        <f>D543+D546+D549</f>
        <v>1205</v>
      </c>
      <c r="E542" s="11">
        <f>E543+E546+E549</f>
        <v>1230</v>
      </c>
    </row>
    <row r="543" spans="1:5" ht="60">
      <c r="A543" s="13" t="s">
        <v>676</v>
      </c>
      <c r="B543" s="10" t="s">
        <v>675</v>
      </c>
      <c r="C543" s="10"/>
      <c r="D543" s="11">
        <f>D544</f>
        <v>400</v>
      </c>
      <c r="E543" s="11">
        <f>E544</f>
        <v>400</v>
      </c>
    </row>
    <row r="544" spans="1:5" ht="30">
      <c r="A544" s="12" t="s">
        <v>5</v>
      </c>
      <c r="B544" s="10" t="s">
        <v>675</v>
      </c>
      <c r="C544" s="10" t="s">
        <v>3</v>
      </c>
      <c r="D544" s="11">
        <f>D545</f>
        <v>400</v>
      </c>
      <c r="E544" s="11">
        <f>E545</f>
        <v>400</v>
      </c>
    </row>
    <row r="545" spans="1:5" ht="30">
      <c r="A545" s="12" t="s">
        <v>6</v>
      </c>
      <c r="B545" s="10" t="s">
        <v>675</v>
      </c>
      <c r="C545" s="10" t="s">
        <v>4</v>
      </c>
      <c r="D545" s="11">
        <f>'прил 5'!F414</f>
        <v>400</v>
      </c>
      <c r="E545" s="11">
        <f>'прил 5'!G414</f>
        <v>400</v>
      </c>
    </row>
    <row r="546" spans="1:5" ht="30">
      <c r="A546" s="12" t="s">
        <v>678</v>
      </c>
      <c r="B546" s="10" t="s">
        <v>677</v>
      </c>
      <c r="C546" s="10"/>
      <c r="D546" s="11">
        <f>D547</f>
        <v>165</v>
      </c>
      <c r="E546" s="11">
        <f>E547</f>
        <v>175</v>
      </c>
    </row>
    <row r="547" spans="1:5" ht="30">
      <c r="A547" s="12" t="s">
        <v>5</v>
      </c>
      <c r="B547" s="10" t="s">
        <v>677</v>
      </c>
      <c r="C547" s="10" t="s">
        <v>3</v>
      </c>
      <c r="D547" s="11">
        <f>D548</f>
        <v>165</v>
      </c>
      <c r="E547" s="11">
        <f>E548</f>
        <v>175</v>
      </c>
    </row>
    <row r="548" spans="1:5" ht="30">
      <c r="A548" s="12" t="s">
        <v>6</v>
      </c>
      <c r="B548" s="10" t="s">
        <v>677</v>
      </c>
      <c r="C548" s="10" t="s">
        <v>4</v>
      </c>
      <c r="D548" s="11">
        <f>'прил 5'!F417</f>
        <v>165</v>
      </c>
      <c r="E548" s="11">
        <f>'прил 5'!G417</f>
        <v>175</v>
      </c>
    </row>
    <row r="549" spans="1:5" ht="60">
      <c r="A549" s="12" t="s">
        <v>680</v>
      </c>
      <c r="B549" s="10" t="s">
        <v>679</v>
      </c>
      <c r="C549" s="10"/>
      <c r="D549" s="11">
        <f>D550</f>
        <v>640</v>
      </c>
      <c r="E549" s="11">
        <f>E550</f>
        <v>655</v>
      </c>
    </row>
    <row r="550" spans="1:5" ht="30">
      <c r="A550" s="12" t="s">
        <v>5</v>
      </c>
      <c r="B550" s="10" t="s">
        <v>679</v>
      </c>
      <c r="C550" s="10" t="s">
        <v>3</v>
      </c>
      <c r="D550" s="11">
        <f>D551</f>
        <v>640</v>
      </c>
      <c r="E550" s="11">
        <f>E551</f>
        <v>655</v>
      </c>
    </row>
    <row r="551" spans="1:5" ht="30">
      <c r="A551" s="12" t="s">
        <v>6</v>
      </c>
      <c r="B551" s="10" t="s">
        <v>679</v>
      </c>
      <c r="C551" s="10" t="s">
        <v>4</v>
      </c>
      <c r="D551" s="11">
        <f>'прил 5'!F905</f>
        <v>640</v>
      </c>
      <c r="E551" s="11">
        <f>'прил 5'!G905</f>
        <v>655</v>
      </c>
    </row>
    <row r="552" spans="1:5" ht="62.25">
      <c r="A552" s="20" t="s">
        <v>684</v>
      </c>
      <c r="B552" s="10" t="s">
        <v>346</v>
      </c>
      <c r="C552" s="10"/>
      <c r="D552" s="11">
        <f>D553+D560</f>
        <v>4150</v>
      </c>
      <c r="E552" s="11">
        <f>E553+E560</f>
        <v>2800</v>
      </c>
    </row>
    <row r="553" spans="1:5" ht="90">
      <c r="A553" s="13" t="s">
        <v>694</v>
      </c>
      <c r="B553" s="10" t="s">
        <v>685</v>
      </c>
      <c r="C553" s="10"/>
      <c r="D553" s="11">
        <f>D554+D557</f>
        <v>800</v>
      </c>
      <c r="E553" s="11">
        <f>E554+E557</f>
        <v>400</v>
      </c>
    </row>
    <row r="554" spans="1:5" ht="45">
      <c r="A554" s="13" t="s">
        <v>686</v>
      </c>
      <c r="B554" s="10" t="s">
        <v>687</v>
      </c>
      <c r="C554" s="10"/>
      <c r="D554" s="11">
        <f>D555</f>
        <v>400</v>
      </c>
      <c r="E554" s="11">
        <f>E555</f>
        <v>400</v>
      </c>
    </row>
    <row r="555" spans="1:5" ht="30">
      <c r="A555" s="40" t="s">
        <v>5</v>
      </c>
      <c r="B555" s="10" t="s">
        <v>687</v>
      </c>
      <c r="C555" s="10" t="s">
        <v>3</v>
      </c>
      <c r="D555" s="11">
        <f>D556</f>
        <v>400</v>
      </c>
      <c r="E555" s="11">
        <f>E556</f>
        <v>400</v>
      </c>
    </row>
    <row r="556" spans="1:5" ht="30">
      <c r="A556" s="40" t="s">
        <v>6</v>
      </c>
      <c r="B556" s="10" t="s">
        <v>687</v>
      </c>
      <c r="C556" s="10" t="s">
        <v>4</v>
      </c>
      <c r="D556" s="11">
        <f>'прил 5'!F354</f>
        <v>400</v>
      </c>
      <c r="E556" s="11">
        <f>'прил 5'!G354</f>
        <v>400</v>
      </c>
    </row>
    <row r="557" spans="1:5" ht="75">
      <c r="A557" s="13" t="s">
        <v>695</v>
      </c>
      <c r="B557" s="10" t="s">
        <v>696</v>
      </c>
      <c r="C557" s="10"/>
      <c r="D557" s="11">
        <f>D558</f>
        <v>400</v>
      </c>
      <c r="E557" s="11">
        <f>E558</f>
        <v>0</v>
      </c>
    </row>
    <row r="558" spans="1:5" ht="30">
      <c r="A558" s="40" t="s">
        <v>5</v>
      </c>
      <c r="B558" s="10" t="s">
        <v>696</v>
      </c>
      <c r="C558" s="10" t="s">
        <v>3</v>
      </c>
      <c r="D558" s="11">
        <f>D559</f>
        <v>400</v>
      </c>
      <c r="E558" s="11">
        <f>E559</f>
        <v>0</v>
      </c>
    </row>
    <row r="559" spans="1:5" ht="30">
      <c r="A559" s="40" t="s">
        <v>6</v>
      </c>
      <c r="B559" s="10" t="s">
        <v>696</v>
      </c>
      <c r="C559" s="10" t="s">
        <v>4</v>
      </c>
      <c r="D559" s="11">
        <f>'прил 5'!F357</f>
        <v>400</v>
      </c>
      <c r="E559" s="11">
        <f>'прил 5'!G357</f>
        <v>0</v>
      </c>
    </row>
    <row r="560" spans="1:5" ht="75">
      <c r="A560" s="13" t="s">
        <v>697</v>
      </c>
      <c r="B560" s="10" t="s">
        <v>347</v>
      </c>
      <c r="C560" s="10"/>
      <c r="D560" s="11">
        <f>D561+D564+D567+D570</f>
        <v>3350</v>
      </c>
      <c r="E560" s="11">
        <f>E561+E564+E567+E570</f>
        <v>2400</v>
      </c>
    </row>
    <row r="561" spans="1:5" ht="30">
      <c r="A561" s="13" t="s">
        <v>698</v>
      </c>
      <c r="B561" s="10" t="s">
        <v>699</v>
      </c>
      <c r="C561" s="10"/>
      <c r="D561" s="11">
        <f>D562</f>
        <v>600</v>
      </c>
      <c r="E561" s="11">
        <f>E562</f>
        <v>600</v>
      </c>
    </row>
    <row r="562" spans="1:5" ht="30">
      <c r="A562" s="40" t="s">
        <v>5</v>
      </c>
      <c r="B562" s="10" t="s">
        <v>699</v>
      </c>
      <c r="C562" s="10" t="s">
        <v>3</v>
      </c>
      <c r="D562" s="11">
        <f>D563</f>
        <v>600</v>
      </c>
      <c r="E562" s="11">
        <f>E563</f>
        <v>600</v>
      </c>
    </row>
    <row r="563" spans="1:5" ht="30">
      <c r="A563" s="40" t="s">
        <v>6</v>
      </c>
      <c r="B563" s="10" t="s">
        <v>699</v>
      </c>
      <c r="C563" s="10" t="s">
        <v>4</v>
      </c>
      <c r="D563" s="11">
        <f>'прил 5'!F361</f>
        <v>600</v>
      </c>
      <c r="E563" s="11">
        <f>'прил 5'!G361</f>
        <v>600</v>
      </c>
    </row>
    <row r="564" spans="1:5" ht="30">
      <c r="A564" s="12" t="s">
        <v>704</v>
      </c>
      <c r="B564" s="10" t="s">
        <v>700</v>
      </c>
      <c r="C564" s="10"/>
      <c r="D564" s="11">
        <f>D565</f>
        <v>650</v>
      </c>
      <c r="E564" s="11">
        <f>E565</f>
        <v>300</v>
      </c>
    </row>
    <row r="565" spans="1:5" ht="30">
      <c r="A565" s="40" t="s">
        <v>5</v>
      </c>
      <c r="B565" s="10" t="s">
        <v>700</v>
      </c>
      <c r="C565" s="10" t="s">
        <v>3</v>
      </c>
      <c r="D565" s="11">
        <f>D566</f>
        <v>650</v>
      </c>
      <c r="E565" s="11">
        <f>E566</f>
        <v>300</v>
      </c>
    </row>
    <row r="566" spans="1:5" ht="30">
      <c r="A566" s="40" t="s">
        <v>6</v>
      </c>
      <c r="B566" s="10" t="s">
        <v>700</v>
      </c>
      <c r="C566" s="10" t="s">
        <v>4</v>
      </c>
      <c r="D566" s="11">
        <f>'прил 5'!F364</f>
        <v>650</v>
      </c>
      <c r="E566" s="11">
        <f>'прил 5'!G364</f>
        <v>300</v>
      </c>
    </row>
    <row r="567" spans="1:5" ht="45">
      <c r="A567" s="13" t="s">
        <v>701</v>
      </c>
      <c r="B567" s="10" t="s">
        <v>702</v>
      </c>
      <c r="C567" s="10"/>
      <c r="D567" s="11">
        <f>D568</f>
        <v>600</v>
      </c>
      <c r="E567" s="11">
        <f>E568</f>
        <v>0</v>
      </c>
    </row>
    <row r="568" spans="1:5" ht="30">
      <c r="A568" s="40" t="s">
        <v>5</v>
      </c>
      <c r="B568" s="10" t="s">
        <v>702</v>
      </c>
      <c r="C568" s="10" t="s">
        <v>3</v>
      </c>
      <c r="D568" s="11">
        <f>D569</f>
        <v>600</v>
      </c>
      <c r="E568" s="11">
        <f>E569</f>
        <v>0</v>
      </c>
    </row>
    <row r="569" spans="1:5" ht="30">
      <c r="A569" s="40" t="s">
        <v>6</v>
      </c>
      <c r="B569" s="10" t="s">
        <v>702</v>
      </c>
      <c r="C569" s="10" t="s">
        <v>4</v>
      </c>
      <c r="D569" s="11">
        <f>'прил 5'!F367</f>
        <v>600</v>
      </c>
      <c r="E569" s="11">
        <f>'прил 5'!G367</f>
        <v>0</v>
      </c>
    </row>
    <row r="570" spans="1:5" ht="15">
      <c r="A570" s="13" t="s">
        <v>703</v>
      </c>
      <c r="B570" s="10" t="s">
        <v>348</v>
      </c>
      <c r="C570" s="10"/>
      <c r="D570" s="11">
        <f>D571</f>
        <v>1500</v>
      </c>
      <c r="E570" s="11">
        <f>E571</f>
        <v>1500</v>
      </c>
    </row>
    <row r="571" spans="1:5" ht="30">
      <c r="A571" s="40" t="s">
        <v>5</v>
      </c>
      <c r="B571" s="10" t="s">
        <v>348</v>
      </c>
      <c r="C571" s="10" t="s">
        <v>3</v>
      </c>
      <c r="D571" s="11">
        <f>D572</f>
        <v>1500</v>
      </c>
      <c r="E571" s="11">
        <f>E572</f>
        <v>1500</v>
      </c>
    </row>
    <row r="572" spans="1:5" ht="30">
      <c r="A572" s="40" t="s">
        <v>6</v>
      </c>
      <c r="B572" s="10" t="s">
        <v>348</v>
      </c>
      <c r="C572" s="10" t="s">
        <v>4</v>
      </c>
      <c r="D572" s="11">
        <f>'прил 5'!F370</f>
        <v>1500</v>
      </c>
      <c r="E572" s="11">
        <f>'прил 5'!G370</f>
        <v>1500</v>
      </c>
    </row>
    <row r="573" spans="1:5" ht="62.25">
      <c r="A573" s="20" t="s">
        <v>681</v>
      </c>
      <c r="B573" s="10" t="s">
        <v>380</v>
      </c>
      <c r="C573" s="10"/>
      <c r="D573" s="11">
        <f>D574+D587+D612</f>
        <v>97089</v>
      </c>
      <c r="E573" s="11">
        <f>E574+E587+E612</f>
        <v>104939</v>
      </c>
    </row>
    <row r="574" spans="1:5" ht="45">
      <c r="A574" s="13" t="s">
        <v>382</v>
      </c>
      <c r="B574" s="10" t="s">
        <v>381</v>
      </c>
      <c r="C574" s="10"/>
      <c r="D574" s="11">
        <f>D575+D579+D583</f>
        <v>38000</v>
      </c>
      <c r="E574" s="11">
        <f>E575+E579+E583</f>
        <v>45850</v>
      </c>
    </row>
    <row r="575" spans="1:5" ht="117.75" customHeight="1">
      <c r="A575" s="12" t="s">
        <v>385</v>
      </c>
      <c r="B575" s="10" t="s">
        <v>389</v>
      </c>
      <c r="C575" s="10"/>
      <c r="D575" s="11">
        <f aca="true" t="shared" si="54" ref="D575:E577">D576</f>
        <v>3850</v>
      </c>
      <c r="E575" s="11">
        <f t="shared" si="54"/>
        <v>3850</v>
      </c>
    </row>
    <row r="576" spans="1:5" ht="45">
      <c r="A576" s="12" t="s">
        <v>36</v>
      </c>
      <c r="B576" s="10" t="s">
        <v>400</v>
      </c>
      <c r="C576" s="10"/>
      <c r="D576" s="11">
        <f t="shared" si="54"/>
        <v>3850</v>
      </c>
      <c r="E576" s="11">
        <f t="shared" si="54"/>
        <v>3850</v>
      </c>
    </row>
    <row r="577" spans="1:5" ht="30">
      <c r="A577" s="40" t="s">
        <v>21</v>
      </c>
      <c r="B577" s="10" t="s">
        <v>400</v>
      </c>
      <c r="C577" s="10" t="s">
        <v>20</v>
      </c>
      <c r="D577" s="11">
        <f t="shared" si="54"/>
        <v>3850</v>
      </c>
      <c r="E577" s="11">
        <f t="shared" si="54"/>
        <v>3850</v>
      </c>
    </row>
    <row r="578" spans="1:5" ht="15">
      <c r="A578" s="40" t="s">
        <v>92</v>
      </c>
      <c r="B578" s="10" t="s">
        <v>400</v>
      </c>
      <c r="C578" s="10" t="s">
        <v>77</v>
      </c>
      <c r="D578" s="11">
        <f>'прил 5'!F303</f>
        <v>3850</v>
      </c>
      <c r="E578" s="11">
        <f>'прил 5'!G303</f>
        <v>3850</v>
      </c>
    </row>
    <row r="579" spans="1:5" ht="75">
      <c r="A579" s="12" t="s">
        <v>388</v>
      </c>
      <c r="B579" s="10" t="s">
        <v>390</v>
      </c>
      <c r="C579" s="10"/>
      <c r="D579" s="11">
        <f aca="true" t="shared" si="55" ref="D579:E581">D580</f>
        <v>22150</v>
      </c>
      <c r="E579" s="11">
        <f t="shared" si="55"/>
        <v>30000</v>
      </c>
    </row>
    <row r="580" spans="1:5" ht="30">
      <c r="A580" s="12" t="s">
        <v>392</v>
      </c>
      <c r="B580" s="10" t="s">
        <v>391</v>
      </c>
      <c r="C580" s="10"/>
      <c r="D580" s="11">
        <f t="shared" si="55"/>
        <v>22150</v>
      </c>
      <c r="E580" s="11">
        <f t="shared" si="55"/>
        <v>30000</v>
      </c>
    </row>
    <row r="581" spans="1:5" ht="30">
      <c r="A581" s="40" t="s">
        <v>21</v>
      </c>
      <c r="B581" s="10" t="s">
        <v>391</v>
      </c>
      <c r="C581" s="10" t="s">
        <v>20</v>
      </c>
      <c r="D581" s="11">
        <f t="shared" si="55"/>
        <v>22150</v>
      </c>
      <c r="E581" s="11">
        <f t="shared" si="55"/>
        <v>30000</v>
      </c>
    </row>
    <row r="582" spans="1:5" ht="15">
      <c r="A582" s="40" t="s">
        <v>92</v>
      </c>
      <c r="B582" s="10" t="s">
        <v>391</v>
      </c>
      <c r="C582" s="10" t="s">
        <v>77</v>
      </c>
      <c r="D582" s="11">
        <f>'прил 5'!F423</f>
        <v>22150</v>
      </c>
      <c r="E582" s="11">
        <f>'прил 5'!G423</f>
        <v>30000</v>
      </c>
    </row>
    <row r="583" spans="1:5" ht="30">
      <c r="A583" s="12" t="s">
        <v>393</v>
      </c>
      <c r="B583" s="10" t="s">
        <v>395</v>
      </c>
      <c r="C583" s="10"/>
      <c r="D583" s="11">
        <f aca="true" t="shared" si="56" ref="D583:E585">D584</f>
        <v>12000</v>
      </c>
      <c r="E583" s="11">
        <f t="shared" si="56"/>
        <v>12000</v>
      </c>
    </row>
    <row r="584" spans="1:5" ht="15">
      <c r="A584" s="12" t="s">
        <v>294</v>
      </c>
      <c r="B584" s="10" t="s">
        <v>394</v>
      </c>
      <c r="C584" s="10"/>
      <c r="D584" s="11">
        <f t="shared" si="56"/>
        <v>12000</v>
      </c>
      <c r="E584" s="11">
        <f t="shared" si="56"/>
        <v>12000</v>
      </c>
    </row>
    <row r="585" spans="1:5" ht="30">
      <c r="A585" s="40" t="s">
        <v>21</v>
      </c>
      <c r="B585" s="10" t="s">
        <v>394</v>
      </c>
      <c r="C585" s="10" t="s">
        <v>20</v>
      </c>
      <c r="D585" s="11">
        <f t="shared" si="56"/>
        <v>12000</v>
      </c>
      <c r="E585" s="11">
        <f t="shared" si="56"/>
        <v>12000</v>
      </c>
    </row>
    <row r="586" spans="1:5" ht="15">
      <c r="A586" s="40" t="s">
        <v>92</v>
      </c>
      <c r="B586" s="10" t="s">
        <v>394</v>
      </c>
      <c r="C586" s="10" t="s">
        <v>77</v>
      </c>
      <c r="D586" s="11">
        <f>'прил 5'!F427</f>
        <v>12000</v>
      </c>
      <c r="E586" s="11">
        <f>'прил 5'!G427</f>
        <v>12000</v>
      </c>
    </row>
    <row r="587" spans="1:5" ht="30">
      <c r="A587" s="13" t="s">
        <v>383</v>
      </c>
      <c r="B587" s="10" t="s">
        <v>386</v>
      </c>
      <c r="C587" s="10"/>
      <c r="D587" s="11">
        <f>D588+D592+D596+D600+D606</f>
        <v>45289</v>
      </c>
      <c r="E587" s="11">
        <f>E588+E592+E596+E600+E606</f>
        <v>45289</v>
      </c>
    </row>
    <row r="588" spans="1:5" ht="30">
      <c r="A588" s="12" t="s">
        <v>396</v>
      </c>
      <c r="B588" s="10" t="s">
        <v>387</v>
      </c>
      <c r="C588" s="10"/>
      <c r="D588" s="11">
        <f aca="true" t="shared" si="57" ref="D588:E590">D589</f>
        <v>21450</v>
      </c>
      <c r="E588" s="11">
        <f t="shared" si="57"/>
        <v>21450</v>
      </c>
    </row>
    <row r="589" spans="1:5" ht="30">
      <c r="A589" s="13" t="s">
        <v>682</v>
      </c>
      <c r="B589" s="10" t="s">
        <v>397</v>
      </c>
      <c r="C589" s="10"/>
      <c r="D589" s="11">
        <f t="shared" si="57"/>
        <v>21450</v>
      </c>
      <c r="E589" s="11">
        <f t="shared" si="57"/>
        <v>21450</v>
      </c>
    </row>
    <row r="590" spans="1:5" ht="30">
      <c r="A590" s="40" t="s">
        <v>21</v>
      </c>
      <c r="B590" s="10" t="s">
        <v>397</v>
      </c>
      <c r="C590" s="10" t="s">
        <v>20</v>
      </c>
      <c r="D590" s="11">
        <f t="shared" si="57"/>
        <v>21450</v>
      </c>
      <c r="E590" s="11">
        <f t="shared" si="57"/>
        <v>21450</v>
      </c>
    </row>
    <row r="591" spans="1:5" ht="15">
      <c r="A591" s="40" t="s">
        <v>92</v>
      </c>
      <c r="B591" s="10" t="s">
        <v>397</v>
      </c>
      <c r="C591" s="10" t="s">
        <v>77</v>
      </c>
      <c r="D591" s="11">
        <f>'прил 5'!F432</f>
        <v>21450</v>
      </c>
      <c r="E591" s="11">
        <f>'прил 5'!G432</f>
        <v>21450</v>
      </c>
    </row>
    <row r="592" spans="1:5" ht="30">
      <c r="A592" s="12" t="s">
        <v>352</v>
      </c>
      <c r="B592" s="10" t="s">
        <v>399</v>
      </c>
      <c r="C592" s="10"/>
      <c r="D592" s="11">
        <f aca="true" t="shared" si="58" ref="D592:E594">D593</f>
        <v>11000</v>
      </c>
      <c r="E592" s="11">
        <f t="shared" si="58"/>
        <v>11000</v>
      </c>
    </row>
    <row r="593" spans="1:5" ht="30">
      <c r="A593" s="12" t="s">
        <v>683</v>
      </c>
      <c r="B593" s="10" t="s">
        <v>398</v>
      </c>
      <c r="C593" s="10"/>
      <c r="D593" s="11">
        <f t="shared" si="58"/>
        <v>11000</v>
      </c>
      <c r="E593" s="11">
        <f t="shared" si="58"/>
        <v>11000</v>
      </c>
    </row>
    <row r="594" spans="1:5" ht="30">
      <c r="A594" s="40" t="s">
        <v>21</v>
      </c>
      <c r="B594" s="10" t="s">
        <v>398</v>
      </c>
      <c r="C594" s="10" t="s">
        <v>20</v>
      </c>
      <c r="D594" s="11">
        <f t="shared" si="58"/>
        <v>11000</v>
      </c>
      <c r="E594" s="11">
        <f t="shared" si="58"/>
        <v>11000</v>
      </c>
    </row>
    <row r="595" spans="1:5" ht="15">
      <c r="A595" s="40" t="s">
        <v>92</v>
      </c>
      <c r="B595" s="10" t="s">
        <v>398</v>
      </c>
      <c r="C595" s="10" t="s">
        <v>77</v>
      </c>
      <c r="D595" s="11">
        <f>'прил 5'!F436</f>
        <v>11000</v>
      </c>
      <c r="E595" s="11">
        <f>'прил 5'!G436</f>
        <v>11000</v>
      </c>
    </row>
    <row r="596" spans="1:5" ht="15">
      <c r="A596" s="12" t="s">
        <v>402</v>
      </c>
      <c r="B596" s="10" t="s">
        <v>403</v>
      </c>
      <c r="C596" s="10"/>
      <c r="D596" s="11">
        <f aca="true" t="shared" si="59" ref="D596:E598">D597</f>
        <v>11500</v>
      </c>
      <c r="E596" s="11">
        <f t="shared" si="59"/>
        <v>11500</v>
      </c>
    </row>
    <row r="597" spans="1:5" ht="15">
      <c r="A597" s="12" t="s">
        <v>84</v>
      </c>
      <c r="B597" s="10" t="s">
        <v>401</v>
      </c>
      <c r="C597" s="10"/>
      <c r="D597" s="11">
        <f t="shared" si="59"/>
        <v>11500</v>
      </c>
      <c r="E597" s="11">
        <f t="shared" si="59"/>
        <v>11500</v>
      </c>
    </row>
    <row r="598" spans="1:5" ht="30">
      <c r="A598" s="40" t="s">
        <v>21</v>
      </c>
      <c r="B598" s="10" t="s">
        <v>401</v>
      </c>
      <c r="C598" s="10" t="s">
        <v>20</v>
      </c>
      <c r="D598" s="11">
        <f t="shared" si="59"/>
        <v>11500</v>
      </c>
      <c r="E598" s="11">
        <f t="shared" si="59"/>
        <v>11500</v>
      </c>
    </row>
    <row r="599" spans="1:5" ht="15">
      <c r="A599" s="40" t="s">
        <v>92</v>
      </c>
      <c r="B599" s="10" t="s">
        <v>401</v>
      </c>
      <c r="C599" s="10" t="s">
        <v>77</v>
      </c>
      <c r="D599" s="11">
        <f>'прил 5'!F440</f>
        <v>11500</v>
      </c>
      <c r="E599" s="11">
        <f>'прил 5'!G440</f>
        <v>11500</v>
      </c>
    </row>
    <row r="600" spans="1:5" ht="45">
      <c r="A600" s="36" t="s">
        <v>404</v>
      </c>
      <c r="B600" s="10" t="s">
        <v>405</v>
      </c>
      <c r="C600" s="10"/>
      <c r="D600" s="11">
        <f>D601</f>
        <v>799</v>
      </c>
      <c r="E600" s="11">
        <f>E601</f>
        <v>799</v>
      </c>
    </row>
    <row r="601" spans="1:5" ht="45">
      <c r="A601" s="13" t="s">
        <v>419</v>
      </c>
      <c r="B601" s="10" t="s">
        <v>406</v>
      </c>
      <c r="C601" s="10"/>
      <c r="D601" s="11">
        <f>D602+D604</f>
        <v>799</v>
      </c>
      <c r="E601" s="11">
        <f>E602+E604</f>
        <v>799</v>
      </c>
    </row>
    <row r="602" spans="1:5" ht="75">
      <c r="A602" s="12" t="s">
        <v>0</v>
      </c>
      <c r="B602" s="10" t="s">
        <v>406</v>
      </c>
      <c r="C602" s="10" t="s">
        <v>238</v>
      </c>
      <c r="D602" s="11">
        <f>D603</f>
        <v>234</v>
      </c>
      <c r="E602" s="11">
        <f>E603</f>
        <v>234</v>
      </c>
    </row>
    <row r="603" spans="1:5" ht="30">
      <c r="A603" s="12" t="s">
        <v>1</v>
      </c>
      <c r="B603" s="10" t="s">
        <v>406</v>
      </c>
      <c r="C603" s="10" t="s">
        <v>2</v>
      </c>
      <c r="D603" s="11">
        <f>'прил 5'!F242</f>
        <v>234</v>
      </c>
      <c r="E603" s="11">
        <f>'прил 5'!G242</f>
        <v>234</v>
      </c>
    </row>
    <row r="604" spans="1:5" ht="30">
      <c r="A604" s="12" t="s">
        <v>5</v>
      </c>
      <c r="B604" s="10" t="s">
        <v>406</v>
      </c>
      <c r="C604" s="10" t="s">
        <v>3</v>
      </c>
      <c r="D604" s="11">
        <f>D605</f>
        <v>565</v>
      </c>
      <c r="E604" s="11">
        <f>E605</f>
        <v>565</v>
      </c>
    </row>
    <row r="605" spans="1:5" ht="30">
      <c r="A605" s="12" t="s">
        <v>6</v>
      </c>
      <c r="B605" s="10" t="s">
        <v>406</v>
      </c>
      <c r="C605" s="10" t="s">
        <v>4</v>
      </c>
      <c r="D605" s="11">
        <f>'прил 5'!F244</f>
        <v>565</v>
      </c>
      <c r="E605" s="11">
        <f>'прил 5'!G244</f>
        <v>565</v>
      </c>
    </row>
    <row r="606" spans="1:5" ht="60">
      <c r="A606" s="36" t="s">
        <v>420</v>
      </c>
      <c r="B606" s="10" t="s">
        <v>407</v>
      </c>
      <c r="C606" s="10"/>
      <c r="D606" s="11">
        <f>D607</f>
        <v>540</v>
      </c>
      <c r="E606" s="11">
        <f>E607</f>
        <v>540</v>
      </c>
    </row>
    <row r="607" spans="1:5" ht="45">
      <c r="A607" s="40" t="s">
        <v>373</v>
      </c>
      <c r="B607" s="37" t="s">
        <v>408</v>
      </c>
      <c r="C607" s="37"/>
      <c r="D607" s="39">
        <f>D608+D610</f>
        <v>540</v>
      </c>
      <c r="E607" s="39">
        <f>E608+E610</f>
        <v>540</v>
      </c>
    </row>
    <row r="608" spans="1:5" ht="75">
      <c r="A608" s="12" t="s">
        <v>0</v>
      </c>
      <c r="B608" s="37" t="s">
        <v>408</v>
      </c>
      <c r="C608" s="37" t="s">
        <v>238</v>
      </c>
      <c r="D608" s="39">
        <f>D609</f>
        <v>513</v>
      </c>
      <c r="E608" s="39">
        <f>E609</f>
        <v>513</v>
      </c>
    </row>
    <row r="609" spans="1:5" ht="30">
      <c r="A609" s="12" t="s">
        <v>1</v>
      </c>
      <c r="B609" s="37" t="s">
        <v>408</v>
      </c>
      <c r="C609" s="37" t="s">
        <v>2</v>
      </c>
      <c r="D609" s="39">
        <f>'прил 5'!F461</f>
        <v>513</v>
      </c>
      <c r="E609" s="39">
        <f>'прил 5'!G461</f>
        <v>513</v>
      </c>
    </row>
    <row r="610" spans="1:5" ht="30">
      <c r="A610" s="40" t="s">
        <v>5</v>
      </c>
      <c r="B610" s="37" t="s">
        <v>408</v>
      </c>
      <c r="C610" s="37" t="s">
        <v>3</v>
      </c>
      <c r="D610" s="39">
        <f>D611</f>
        <v>27</v>
      </c>
      <c r="E610" s="39">
        <f>E611</f>
        <v>27</v>
      </c>
    </row>
    <row r="611" spans="1:5" ht="30">
      <c r="A611" s="40" t="s">
        <v>6</v>
      </c>
      <c r="B611" s="37" t="s">
        <v>408</v>
      </c>
      <c r="C611" s="37" t="s">
        <v>4</v>
      </c>
      <c r="D611" s="39">
        <f>'прил 5'!F463</f>
        <v>27</v>
      </c>
      <c r="E611" s="39">
        <f>'прил 5'!G463</f>
        <v>27</v>
      </c>
    </row>
    <row r="612" spans="1:5" ht="60.75" customHeight="1">
      <c r="A612" s="13" t="s">
        <v>384</v>
      </c>
      <c r="B612" s="10" t="s">
        <v>409</v>
      </c>
      <c r="C612" s="10"/>
      <c r="D612" s="11">
        <f>D613</f>
        <v>13800</v>
      </c>
      <c r="E612" s="11">
        <f>E613</f>
        <v>13800</v>
      </c>
    </row>
    <row r="613" spans="1:5" ht="45">
      <c r="A613" s="12" t="s">
        <v>411</v>
      </c>
      <c r="B613" s="10" t="s">
        <v>410</v>
      </c>
      <c r="C613" s="10"/>
      <c r="D613" s="11">
        <f aca="true" t="shared" si="60" ref="D613:E615">D614</f>
        <v>13800</v>
      </c>
      <c r="E613" s="11">
        <f t="shared" si="60"/>
        <v>13800</v>
      </c>
    </row>
    <row r="614" spans="1:5" ht="45">
      <c r="A614" s="13" t="s">
        <v>342</v>
      </c>
      <c r="B614" s="10" t="s">
        <v>412</v>
      </c>
      <c r="C614" s="10"/>
      <c r="D614" s="11">
        <f t="shared" si="60"/>
        <v>13800</v>
      </c>
      <c r="E614" s="11">
        <f t="shared" si="60"/>
        <v>13800</v>
      </c>
    </row>
    <row r="615" spans="1:5" ht="30">
      <c r="A615" s="40" t="s">
        <v>5</v>
      </c>
      <c r="B615" s="10" t="s">
        <v>412</v>
      </c>
      <c r="C615" s="10" t="s">
        <v>3</v>
      </c>
      <c r="D615" s="11">
        <f t="shared" si="60"/>
        <v>13800</v>
      </c>
      <c r="E615" s="11">
        <f t="shared" si="60"/>
        <v>13800</v>
      </c>
    </row>
    <row r="616" spans="1:5" ht="30">
      <c r="A616" s="40" t="s">
        <v>6</v>
      </c>
      <c r="B616" s="10" t="s">
        <v>412</v>
      </c>
      <c r="C616" s="10" t="s">
        <v>4</v>
      </c>
      <c r="D616" s="11">
        <f>'прил 5'!F382</f>
        <v>13800</v>
      </c>
      <c r="E616" s="11">
        <f>'прил 5'!G382</f>
        <v>13800</v>
      </c>
    </row>
    <row r="617" spans="1:5" ht="15">
      <c r="A617" s="23" t="s">
        <v>101</v>
      </c>
      <c r="B617" s="24"/>
      <c r="C617" s="24"/>
      <c r="D617" s="25">
        <f>D16+D90+D125+D141+D170+D196+D297+D316+D353+D384+D403+D455+D474+D479+D491+D500+D528+D552+D573</f>
        <v>1886190.3</v>
      </c>
      <c r="E617" s="25">
        <f>E16+E90+E125+E141+E170+E196+E297+E316+E353+E384+E403+E455+E474+E479+E491+E500+E528+E552+E573</f>
        <v>1901707.8</v>
      </c>
    </row>
    <row r="618" spans="1:5" ht="30.75">
      <c r="A618" s="20" t="s">
        <v>237</v>
      </c>
      <c r="B618" s="1" t="s">
        <v>162</v>
      </c>
      <c r="C618" s="1"/>
      <c r="D618" s="8">
        <f>D619+D622+D629+D632</f>
        <v>13436</v>
      </c>
      <c r="E618" s="8">
        <f>E619+E622+E629+E632</f>
        <v>14501</v>
      </c>
    </row>
    <row r="619" spans="1:5" ht="15">
      <c r="A619" s="13" t="s">
        <v>280</v>
      </c>
      <c r="B619" s="10" t="s">
        <v>163</v>
      </c>
      <c r="C619" s="10"/>
      <c r="D619" s="11">
        <f>D620</f>
        <v>2252.2</v>
      </c>
      <c r="E619" s="11">
        <f>E620</f>
        <v>2252.2</v>
      </c>
    </row>
    <row r="620" spans="1:5" ht="75">
      <c r="A620" s="12" t="s">
        <v>0</v>
      </c>
      <c r="B620" s="10" t="s">
        <v>163</v>
      </c>
      <c r="C620" s="10" t="s">
        <v>238</v>
      </c>
      <c r="D620" s="11">
        <f>D621</f>
        <v>2252.2</v>
      </c>
      <c r="E620" s="11">
        <f>E621</f>
        <v>2252.2</v>
      </c>
    </row>
    <row r="621" spans="1:5" ht="30">
      <c r="A621" s="12" t="s">
        <v>1</v>
      </c>
      <c r="B621" s="10" t="s">
        <v>163</v>
      </c>
      <c r="C621" s="10" t="s">
        <v>2</v>
      </c>
      <c r="D621" s="11">
        <f>'прил 5'!F20</f>
        <v>2252.2</v>
      </c>
      <c r="E621" s="11">
        <f>'прил 5'!G20</f>
        <v>2252.2</v>
      </c>
    </row>
    <row r="622" spans="1:5" ht="15">
      <c r="A622" s="13" t="s">
        <v>55</v>
      </c>
      <c r="B622" s="10" t="s">
        <v>164</v>
      </c>
      <c r="C622" s="10"/>
      <c r="D622" s="11">
        <f>D623+D625+D627</f>
        <v>6138.7</v>
      </c>
      <c r="E622" s="11">
        <f>E623+E625+E627</f>
        <v>7203.7</v>
      </c>
    </row>
    <row r="623" spans="1:5" ht="75">
      <c r="A623" s="12" t="s">
        <v>0</v>
      </c>
      <c r="B623" s="10" t="s">
        <v>164</v>
      </c>
      <c r="C623" s="10" t="s">
        <v>238</v>
      </c>
      <c r="D623" s="11">
        <f>D624</f>
        <v>5342</v>
      </c>
      <c r="E623" s="11">
        <f>E624</f>
        <v>6407</v>
      </c>
    </row>
    <row r="624" spans="1:5" ht="30">
      <c r="A624" s="12" t="s">
        <v>1</v>
      </c>
      <c r="B624" s="10" t="s">
        <v>164</v>
      </c>
      <c r="C624" s="10" t="s">
        <v>2</v>
      </c>
      <c r="D624" s="11">
        <f>'прил 5'!F25+'прил 5'!F67</f>
        <v>5342</v>
      </c>
      <c r="E624" s="11">
        <f>'прил 5'!G25+'прил 5'!G67</f>
        <v>6407</v>
      </c>
    </row>
    <row r="625" spans="1:5" ht="30">
      <c r="A625" s="12" t="s">
        <v>5</v>
      </c>
      <c r="B625" s="10" t="s">
        <v>164</v>
      </c>
      <c r="C625" s="10" t="s">
        <v>3</v>
      </c>
      <c r="D625" s="11">
        <f>D626</f>
        <v>686.7</v>
      </c>
      <c r="E625" s="11">
        <f>E626</f>
        <v>686.7</v>
      </c>
    </row>
    <row r="626" spans="1:5" ht="30">
      <c r="A626" s="12" t="s">
        <v>6</v>
      </c>
      <c r="B626" s="10" t="s">
        <v>164</v>
      </c>
      <c r="C626" s="10" t="s">
        <v>4</v>
      </c>
      <c r="D626" s="11">
        <f>'прил 5'!F27+'прил 5'!F69</f>
        <v>686.7</v>
      </c>
      <c r="E626" s="11">
        <f>'прил 5'!G27+'прил 5'!G69</f>
        <v>686.7</v>
      </c>
    </row>
    <row r="627" spans="1:5" ht="15">
      <c r="A627" s="12" t="s">
        <v>13</v>
      </c>
      <c r="B627" s="10" t="s">
        <v>164</v>
      </c>
      <c r="C627" s="10" t="s">
        <v>11</v>
      </c>
      <c r="D627" s="11">
        <f>D628</f>
        <v>110</v>
      </c>
      <c r="E627" s="11">
        <f>E628</f>
        <v>110</v>
      </c>
    </row>
    <row r="628" spans="1:5" ht="15">
      <c r="A628" s="9" t="s">
        <v>14</v>
      </c>
      <c r="B628" s="10" t="s">
        <v>164</v>
      </c>
      <c r="C628" s="10" t="s">
        <v>12</v>
      </c>
      <c r="D628" s="11">
        <f>'прил 5'!F71</f>
        <v>110</v>
      </c>
      <c r="E628" s="11">
        <f>'прил 5'!G71</f>
        <v>110</v>
      </c>
    </row>
    <row r="629" spans="1:5" ht="15">
      <c r="A629" s="12" t="s">
        <v>27</v>
      </c>
      <c r="B629" s="10" t="s">
        <v>165</v>
      </c>
      <c r="C629" s="10"/>
      <c r="D629" s="11">
        <f>D630</f>
        <v>1585.1</v>
      </c>
      <c r="E629" s="11">
        <f>E630</f>
        <v>1585.1</v>
      </c>
    </row>
    <row r="630" spans="1:5" ht="75">
      <c r="A630" s="12" t="s">
        <v>0</v>
      </c>
      <c r="B630" s="10" t="s">
        <v>165</v>
      </c>
      <c r="C630" s="10" t="s">
        <v>238</v>
      </c>
      <c r="D630" s="11">
        <f>D631</f>
        <v>1585.1</v>
      </c>
      <c r="E630" s="11">
        <f>E631</f>
        <v>1585.1</v>
      </c>
    </row>
    <row r="631" spans="1:5" ht="30">
      <c r="A631" s="12" t="s">
        <v>1</v>
      </c>
      <c r="B631" s="10" t="s">
        <v>165</v>
      </c>
      <c r="C631" s="10" t="s">
        <v>2</v>
      </c>
      <c r="D631" s="11">
        <f>'прил 5'!F74</f>
        <v>1585.1</v>
      </c>
      <c r="E631" s="11">
        <f>'прил 5'!G74</f>
        <v>1585.1</v>
      </c>
    </row>
    <row r="632" spans="1:5" ht="30">
      <c r="A632" s="9" t="s">
        <v>111</v>
      </c>
      <c r="B632" s="10" t="s">
        <v>110</v>
      </c>
      <c r="C632" s="10"/>
      <c r="D632" s="11">
        <f>D633</f>
        <v>3460</v>
      </c>
      <c r="E632" s="11">
        <f>E633</f>
        <v>3460</v>
      </c>
    </row>
    <row r="633" spans="1:5" ht="75">
      <c r="A633" s="12" t="s">
        <v>0</v>
      </c>
      <c r="B633" s="10" t="s">
        <v>110</v>
      </c>
      <c r="C633" s="10" t="s">
        <v>238</v>
      </c>
      <c r="D633" s="11">
        <f>D634</f>
        <v>3460</v>
      </c>
      <c r="E633" s="11">
        <f>E634</f>
        <v>3460</v>
      </c>
    </row>
    <row r="634" spans="1:5" ht="30">
      <c r="A634" s="12" t="s">
        <v>1</v>
      </c>
      <c r="B634" s="10" t="s">
        <v>110</v>
      </c>
      <c r="C634" s="10" t="s">
        <v>2</v>
      </c>
      <c r="D634" s="11">
        <f>'прил 5'!F30</f>
        <v>3460</v>
      </c>
      <c r="E634" s="11">
        <f>'прил 5'!G30</f>
        <v>3460</v>
      </c>
    </row>
    <row r="635" spans="1:5" ht="30.75">
      <c r="A635" s="17" t="s">
        <v>15</v>
      </c>
      <c r="B635" s="1" t="s">
        <v>166</v>
      </c>
      <c r="C635" s="1"/>
      <c r="D635" s="8">
        <f>D636</f>
        <v>18635</v>
      </c>
      <c r="E635" s="8">
        <f>E636</f>
        <v>19417</v>
      </c>
    </row>
    <row r="636" spans="1:5" ht="60">
      <c r="A636" s="14" t="s">
        <v>365</v>
      </c>
      <c r="B636" s="10" t="s">
        <v>167</v>
      </c>
      <c r="C636" s="10"/>
      <c r="D636" s="11">
        <f>D637+D639</f>
        <v>18635</v>
      </c>
      <c r="E636" s="11">
        <f>E637+E639</f>
        <v>19417</v>
      </c>
    </row>
    <row r="637" spans="1:5" ht="30">
      <c r="A637" s="9" t="s">
        <v>5</v>
      </c>
      <c r="B637" s="10" t="s">
        <v>167</v>
      </c>
      <c r="C637" s="10" t="s">
        <v>3</v>
      </c>
      <c r="D637" s="11">
        <f>D638</f>
        <v>141.7</v>
      </c>
      <c r="E637" s="11">
        <f>E638</f>
        <v>147.5</v>
      </c>
    </row>
    <row r="638" spans="1:5" ht="30">
      <c r="A638" s="9" t="s">
        <v>6</v>
      </c>
      <c r="B638" s="10" t="s">
        <v>167</v>
      </c>
      <c r="C638" s="10" t="s">
        <v>4</v>
      </c>
      <c r="D638" s="11">
        <f>'прил 5'!F826</f>
        <v>141.7</v>
      </c>
      <c r="E638" s="11">
        <f>'прил 5'!G826</f>
        <v>147.5</v>
      </c>
    </row>
    <row r="639" spans="1:5" ht="15">
      <c r="A639" s="22" t="s">
        <v>9</v>
      </c>
      <c r="B639" s="10" t="s">
        <v>167</v>
      </c>
      <c r="C639" s="10" t="s">
        <v>7</v>
      </c>
      <c r="D639" s="11">
        <f>D640</f>
        <v>18493.3</v>
      </c>
      <c r="E639" s="11">
        <f>E640</f>
        <v>19269.5</v>
      </c>
    </row>
    <row r="640" spans="1:5" ht="15">
      <c r="A640" s="22" t="s">
        <v>104</v>
      </c>
      <c r="B640" s="10" t="s">
        <v>167</v>
      </c>
      <c r="C640" s="10" t="s">
        <v>236</v>
      </c>
      <c r="D640" s="11">
        <f>'прил 5'!F828</f>
        <v>18493.3</v>
      </c>
      <c r="E640" s="11">
        <f>'прил 5'!G828</f>
        <v>19269.5</v>
      </c>
    </row>
    <row r="641" spans="1:5" ht="30.75">
      <c r="A641" s="20" t="s">
        <v>377</v>
      </c>
      <c r="B641" s="1" t="s">
        <v>168</v>
      </c>
      <c r="C641" s="1"/>
      <c r="D641" s="8">
        <f>D642+D645+D648+D654+D662+D668+D657+D651+D665</f>
        <v>93254.1</v>
      </c>
      <c r="E641" s="8">
        <f>E642+E645+E648+E654+E662+E668+E657+E651+E665</f>
        <v>301775.9</v>
      </c>
    </row>
    <row r="642" spans="1:5" ht="90">
      <c r="A642" s="13" t="s">
        <v>18</v>
      </c>
      <c r="B642" s="10" t="s">
        <v>169</v>
      </c>
      <c r="C642" s="10"/>
      <c r="D642" s="11">
        <f>D643</f>
        <v>2625</v>
      </c>
      <c r="E642" s="11">
        <f>E643</f>
        <v>2756</v>
      </c>
    </row>
    <row r="643" spans="1:5" ht="30">
      <c r="A643" s="12" t="s">
        <v>5</v>
      </c>
      <c r="B643" s="10" t="s">
        <v>169</v>
      </c>
      <c r="C643" s="10" t="s">
        <v>3</v>
      </c>
      <c r="D643" s="11">
        <f>D644</f>
        <v>2625</v>
      </c>
      <c r="E643" s="11">
        <f>E644</f>
        <v>2756</v>
      </c>
    </row>
    <row r="644" spans="1:5" ht="30">
      <c r="A644" s="12" t="s">
        <v>6</v>
      </c>
      <c r="B644" s="10" t="s">
        <v>169</v>
      </c>
      <c r="C644" s="10" t="s">
        <v>4</v>
      </c>
      <c r="D644" s="11">
        <f>'прил 5'!F128</f>
        <v>2625</v>
      </c>
      <c r="E644" s="11">
        <f>'прил 5'!G128</f>
        <v>2756</v>
      </c>
    </row>
    <row r="645" spans="1:5" ht="30">
      <c r="A645" s="13" t="s">
        <v>19</v>
      </c>
      <c r="B645" s="10" t="s">
        <v>170</v>
      </c>
      <c r="C645" s="10"/>
      <c r="D645" s="11">
        <f>D646</f>
        <v>6000</v>
      </c>
      <c r="E645" s="11">
        <f>E646</f>
        <v>13781</v>
      </c>
    </row>
    <row r="646" spans="1:5" ht="30">
      <c r="A646" s="12" t="s">
        <v>5</v>
      </c>
      <c r="B646" s="10" t="s">
        <v>170</v>
      </c>
      <c r="C646" s="10" t="s">
        <v>3</v>
      </c>
      <c r="D646" s="11">
        <f>D647</f>
        <v>6000</v>
      </c>
      <c r="E646" s="11">
        <f>E647</f>
        <v>13781</v>
      </c>
    </row>
    <row r="647" spans="1:5" ht="30">
      <c r="A647" s="12" t="s">
        <v>6</v>
      </c>
      <c r="B647" s="10" t="s">
        <v>170</v>
      </c>
      <c r="C647" s="10" t="s">
        <v>4</v>
      </c>
      <c r="D647" s="11">
        <f>'прил 5'!F131</f>
        <v>6000</v>
      </c>
      <c r="E647" s="11">
        <f>'прил 5'!G131</f>
        <v>13781</v>
      </c>
    </row>
    <row r="648" spans="1:5" ht="30">
      <c r="A648" s="13" t="s">
        <v>70</v>
      </c>
      <c r="B648" s="10" t="s">
        <v>100</v>
      </c>
      <c r="C648" s="10"/>
      <c r="D648" s="11">
        <f>D649</f>
        <v>200</v>
      </c>
      <c r="E648" s="11">
        <f>E649</f>
        <v>200</v>
      </c>
    </row>
    <row r="649" spans="1:5" ht="30">
      <c r="A649" s="12" t="s">
        <v>5</v>
      </c>
      <c r="B649" s="10" t="s">
        <v>100</v>
      </c>
      <c r="C649" s="10" t="s">
        <v>3</v>
      </c>
      <c r="D649" s="11">
        <f>D650</f>
        <v>200</v>
      </c>
      <c r="E649" s="11">
        <f>E650</f>
        <v>200</v>
      </c>
    </row>
    <row r="650" spans="1:5" ht="30">
      <c r="A650" s="12" t="s">
        <v>6</v>
      </c>
      <c r="B650" s="10" t="s">
        <v>100</v>
      </c>
      <c r="C650" s="10" t="s">
        <v>4</v>
      </c>
      <c r="D650" s="11">
        <f>'прил 5'!F151</f>
        <v>200</v>
      </c>
      <c r="E650" s="11">
        <f>'прил 5'!G151</f>
        <v>200</v>
      </c>
    </row>
    <row r="651" spans="1:5" ht="75">
      <c r="A651" s="13" t="s">
        <v>291</v>
      </c>
      <c r="B651" s="10" t="s">
        <v>292</v>
      </c>
      <c r="C651" s="10"/>
      <c r="D651" s="11">
        <f>D652</f>
        <v>200</v>
      </c>
      <c r="E651" s="11">
        <f>E652</f>
        <v>200</v>
      </c>
    </row>
    <row r="652" spans="1:5" ht="30">
      <c r="A652" s="12" t="s">
        <v>5</v>
      </c>
      <c r="B652" s="10" t="s">
        <v>292</v>
      </c>
      <c r="C652" s="10" t="s">
        <v>3</v>
      </c>
      <c r="D652" s="11">
        <f>D653</f>
        <v>200</v>
      </c>
      <c r="E652" s="11">
        <f>E653</f>
        <v>200</v>
      </c>
    </row>
    <row r="653" spans="1:5" ht="30">
      <c r="A653" s="12" t="s">
        <v>6</v>
      </c>
      <c r="B653" s="10" t="s">
        <v>292</v>
      </c>
      <c r="C653" s="10" t="s">
        <v>4</v>
      </c>
      <c r="D653" s="11">
        <f>'прил 5'!F374</f>
        <v>200</v>
      </c>
      <c r="E653" s="11">
        <f>'прил 5'!G374</f>
        <v>200</v>
      </c>
    </row>
    <row r="654" spans="1:5" ht="15">
      <c r="A654" s="13" t="s">
        <v>64</v>
      </c>
      <c r="B654" s="10" t="s">
        <v>171</v>
      </c>
      <c r="C654" s="10"/>
      <c r="D654" s="11">
        <f>D655</f>
        <v>1000</v>
      </c>
      <c r="E654" s="11">
        <f>E655</f>
        <v>1000</v>
      </c>
    </row>
    <row r="655" spans="1:5" ht="15">
      <c r="A655" s="15" t="s">
        <v>13</v>
      </c>
      <c r="B655" s="10" t="s">
        <v>171</v>
      </c>
      <c r="C655" s="10" t="s">
        <v>11</v>
      </c>
      <c r="D655" s="11">
        <f>D656</f>
        <v>1000</v>
      </c>
      <c r="E655" s="11">
        <f>E656</f>
        <v>1000</v>
      </c>
    </row>
    <row r="656" spans="1:5" ht="15">
      <c r="A656" s="13" t="s">
        <v>95</v>
      </c>
      <c r="B656" s="10" t="s">
        <v>171</v>
      </c>
      <c r="C656" s="10" t="s">
        <v>93</v>
      </c>
      <c r="D656" s="11">
        <f>'прил 5'!F79</f>
        <v>1000</v>
      </c>
      <c r="E656" s="11">
        <f>'прил 5'!G79</f>
        <v>1000</v>
      </c>
    </row>
    <row r="657" spans="1:5" ht="30.75">
      <c r="A657" s="63" t="s">
        <v>688</v>
      </c>
      <c r="B657" s="10" t="s">
        <v>276</v>
      </c>
      <c r="C657" s="10"/>
      <c r="D657" s="11">
        <f>D658+D660</f>
        <v>39383.1</v>
      </c>
      <c r="E657" s="11">
        <f>E658+E660</f>
        <v>39381.9</v>
      </c>
    </row>
    <row r="658" spans="1:5" ht="75">
      <c r="A658" s="9" t="s">
        <v>0</v>
      </c>
      <c r="B658" s="10" t="s">
        <v>276</v>
      </c>
      <c r="C658" s="21">
        <v>100</v>
      </c>
      <c r="D658" s="11">
        <f>D659</f>
        <v>36280.1</v>
      </c>
      <c r="E658" s="11">
        <f>E659</f>
        <v>36278.9</v>
      </c>
    </row>
    <row r="659" spans="1:5" ht="15">
      <c r="A659" s="9" t="s">
        <v>22</v>
      </c>
      <c r="B659" s="10" t="s">
        <v>276</v>
      </c>
      <c r="C659" s="21">
        <v>110</v>
      </c>
      <c r="D659" s="11">
        <f>'прил 5'!F134+'прил 5'!F778+'прил 5'!F703</f>
        <v>36280.1</v>
      </c>
      <c r="E659" s="11">
        <f>'прил 5'!G134+'прил 5'!G778+'прил 5'!G703</f>
        <v>36278.9</v>
      </c>
    </row>
    <row r="660" spans="1:5" ht="30">
      <c r="A660" s="9" t="s">
        <v>5</v>
      </c>
      <c r="B660" s="10" t="s">
        <v>276</v>
      </c>
      <c r="C660" s="21">
        <v>200</v>
      </c>
      <c r="D660" s="11">
        <f>D661</f>
        <v>3103</v>
      </c>
      <c r="E660" s="11">
        <f>E661</f>
        <v>3103</v>
      </c>
    </row>
    <row r="661" spans="1:5" ht="30">
      <c r="A661" s="9" t="s">
        <v>6</v>
      </c>
      <c r="B661" s="10" t="s">
        <v>276</v>
      </c>
      <c r="C661" s="21">
        <v>240</v>
      </c>
      <c r="D661" s="11">
        <f>'прил 5'!F136+'прил 5'!F780+'прил 5'!F705</f>
        <v>3103</v>
      </c>
      <c r="E661" s="11">
        <f>'прил 5'!G136+'прил 5'!G780+'прил 5'!G705</f>
        <v>3103</v>
      </c>
    </row>
    <row r="662" spans="1:5" ht="45">
      <c r="A662" s="40" t="s">
        <v>427</v>
      </c>
      <c r="B662" s="10" t="s">
        <v>706</v>
      </c>
      <c r="C662" s="10"/>
      <c r="D662" s="11">
        <f>D663</f>
        <v>28576</v>
      </c>
      <c r="E662" s="11">
        <f>E663</f>
        <v>28576</v>
      </c>
    </row>
    <row r="663" spans="1:5" ht="30">
      <c r="A663" s="12" t="s">
        <v>21</v>
      </c>
      <c r="B663" s="10" t="s">
        <v>706</v>
      </c>
      <c r="C663" s="10" t="s">
        <v>20</v>
      </c>
      <c r="D663" s="11">
        <f>D664</f>
        <v>28576</v>
      </c>
      <c r="E663" s="11">
        <f>E664</f>
        <v>28576</v>
      </c>
    </row>
    <row r="664" spans="1:5" ht="15">
      <c r="A664" s="12" t="s">
        <v>92</v>
      </c>
      <c r="B664" s="10" t="s">
        <v>706</v>
      </c>
      <c r="C664" s="10" t="s">
        <v>77</v>
      </c>
      <c r="D664" s="11">
        <f>'прил 5'!F467</f>
        <v>28576</v>
      </c>
      <c r="E664" s="11">
        <f>'прил 5'!G467</f>
        <v>28576</v>
      </c>
    </row>
    <row r="665" spans="1:5" ht="30">
      <c r="A665" s="40" t="s">
        <v>718</v>
      </c>
      <c r="B665" s="10" t="s">
        <v>717</v>
      </c>
      <c r="C665" s="10"/>
      <c r="D665" s="11">
        <f>D666</f>
        <v>0</v>
      </c>
      <c r="E665" s="11">
        <f>E666</f>
        <v>200000</v>
      </c>
    </row>
    <row r="666" spans="1:5" ht="30">
      <c r="A666" s="41" t="s">
        <v>5</v>
      </c>
      <c r="B666" s="10" t="s">
        <v>717</v>
      </c>
      <c r="C666" s="10" t="s">
        <v>3</v>
      </c>
      <c r="D666" s="11">
        <f>D667</f>
        <v>0</v>
      </c>
      <c r="E666" s="11">
        <f>E667</f>
        <v>200000</v>
      </c>
    </row>
    <row r="667" spans="1:5" ht="30">
      <c r="A667" s="41" t="s">
        <v>6</v>
      </c>
      <c r="B667" s="10" t="s">
        <v>717</v>
      </c>
      <c r="C667" s="10" t="s">
        <v>4</v>
      </c>
      <c r="D667" s="11">
        <f>'прил 5'!F444</f>
        <v>0</v>
      </c>
      <c r="E667" s="11">
        <f>'прил 5'!G444</f>
        <v>200000</v>
      </c>
    </row>
    <row r="668" spans="1:5" ht="75">
      <c r="A668" s="26" t="s">
        <v>138</v>
      </c>
      <c r="B668" s="10" t="s">
        <v>172</v>
      </c>
      <c r="C668" s="10"/>
      <c r="D668" s="11">
        <f>D669</f>
        <v>15270</v>
      </c>
      <c r="E668" s="11">
        <f>E669</f>
        <v>15881</v>
      </c>
    </row>
    <row r="669" spans="1:5" ht="30">
      <c r="A669" s="9" t="s">
        <v>5</v>
      </c>
      <c r="B669" s="10" t="s">
        <v>172</v>
      </c>
      <c r="C669" s="10" t="s">
        <v>3</v>
      </c>
      <c r="D669" s="11">
        <f>D670</f>
        <v>15270</v>
      </c>
      <c r="E669" s="11">
        <f>E670</f>
        <v>15881</v>
      </c>
    </row>
    <row r="670" spans="1:5" ht="30">
      <c r="A670" s="9" t="s">
        <v>6</v>
      </c>
      <c r="B670" s="10" t="s">
        <v>172</v>
      </c>
      <c r="C670" s="10" t="s">
        <v>4</v>
      </c>
      <c r="D670" s="11">
        <f>'прил 5'!F786</f>
        <v>15270</v>
      </c>
      <c r="E670" s="11">
        <f>'прил 5'!G786</f>
        <v>15881</v>
      </c>
    </row>
    <row r="671" spans="1:5" ht="15">
      <c r="A671" s="17" t="s">
        <v>102</v>
      </c>
      <c r="B671" s="1"/>
      <c r="C671" s="1"/>
      <c r="D671" s="8">
        <f>D618+D635+D641</f>
        <v>125325.1</v>
      </c>
      <c r="E671" s="8">
        <f>E618+E635+E641</f>
        <v>335693.9</v>
      </c>
    </row>
    <row r="672" spans="1:5" ht="24" customHeight="1">
      <c r="A672" s="27" t="s">
        <v>103</v>
      </c>
      <c r="B672" s="1"/>
      <c r="C672" s="1"/>
      <c r="D672" s="8">
        <f>D617+D671</f>
        <v>2011515.4000000001</v>
      </c>
      <c r="E672" s="8">
        <f>E617+E671</f>
        <v>2237401.7</v>
      </c>
    </row>
    <row r="675" spans="1:5" ht="15">
      <c r="A675" s="3"/>
      <c r="B675" s="89"/>
      <c r="C675" s="90"/>
      <c r="D675" s="67"/>
      <c r="E675" s="67"/>
    </row>
    <row r="676" spans="1:5" ht="15">
      <c r="A676" s="4"/>
      <c r="D676" s="53"/>
      <c r="E676" s="53"/>
    </row>
    <row r="677" spans="2:5" ht="15">
      <c r="B677" s="89"/>
      <c r="C677" s="90"/>
      <c r="D677" s="67"/>
      <c r="E677" s="67"/>
    </row>
    <row r="679" ht="15">
      <c r="E679" s="57"/>
    </row>
  </sheetData>
  <sheetProtection/>
  <mergeCells count="15">
    <mergeCell ref="B677:C677"/>
    <mergeCell ref="D14:D15"/>
    <mergeCell ref="B2:E2"/>
    <mergeCell ref="A3:E3"/>
    <mergeCell ref="A4:E4"/>
    <mergeCell ref="E14:E15"/>
    <mergeCell ref="A14:A15"/>
    <mergeCell ref="B14:B15"/>
    <mergeCell ref="C14:C15"/>
    <mergeCell ref="A5:E5"/>
    <mergeCell ref="A6:E6"/>
    <mergeCell ref="A9:E9"/>
    <mergeCell ref="A11:E11"/>
    <mergeCell ref="A10:E10"/>
    <mergeCell ref="B675:C675"/>
  </mergeCells>
  <printOptions/>
  <pageMargins left="0.5511811023622047" right="0.1968503937007874" top="0.35433070866141736" bottom="0.2755905511811024" header="0.15748031496062992" footer="0.1968503937007874"/>
  <pageSetup horizontalDpi="600" verticalDpi="600" orientation="portrait" paperSize="9" scale="60" r:id="rId1"/>
  <headerFooter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ГриненкоИИ</dc:creator>
  <cp:keywords/>
  <dc:description/>
  <cp:lastModifiedBy>ГриненкоИИ</cp:lastModifiedBy>
  <cp:lastPrinted>2018-10-18T07:18:29Z</cp:lastPrinted>
  <dcterms:created xsi:type="dcterms:W3CDTF">2010-03-12T11:18:01Z</dcterms:created>
  <dcterms:modified xsi:type="dcterms:W3CDTF">2018-10-29T07:04:17Z</dcterms:modified>
  <cp:category/>
  <cp:version/>
  <cp:contentType/>
  <cp:contentStatus/>
</cp:coreProperties>
</file>