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2120" windowHeight="6870" tabRatio="601" activeTab="0"/>
  </bookViews>
  <sheets>
    <sheet name="доходы 2021_2023" sheetId="1" r:id="rId1"/>
  </sheets>
  <definedNames>
    <definedName name="_xlnm.Print_Titles" localSheetId="0">'доходы 2021_2023'!$10:$11</definedName>
    <definedName name="_xlnm.Print_Area" localSheetId="0">'доходы 2021_2023'!$A$1:$E$179</definedName>
  </definedNames>
  <calcPr fullCalcOnLoad="1"/>
</workbook>
</file>

<file path=xl/sharedStrings.xml><?xml version="1.0" encoding="utf-8"?>
<sst xmlns="http://schemas.openxmlformats.org/spreadsheetml/2006/main" count="339" uniqueCount="305">
  <si>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</si>
  <si>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</si>
  <si>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</si>
  <si>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</si>
  <si>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ПОСТУПЛЕНИЕ ДОХОДОВ В БЮДЖЕТ ГОРОДСКОГО ОКРУГА ФРЯЗИНО 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</si>
  <si>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</si>
  <si>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</si>
  <si>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</si>
  <si>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</si>
  <si>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</si>
  <si>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</si>
  <si>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</si>
  <si>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</si>
  <si>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от                               № </t>
  </si>
  <si>
    <t>"О бюджете городского округа Фрязино на 2021 год и на плановый период 2022 и 2023 годов"</t>
  </si>
  <si>
    <t xml:space="preserve"> НА 2021 ГОД И НА ПЛАНОВЫЙ ПЕРИОД 2022 И 2023 ГОДОВ</t>
  </si>
  <si>
    <t>2023 год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</si>
  <si>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</si>
  <si>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</si>
  <si>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</si>
  <si>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</si>
  <si>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000 1 16 10123 01 0041 140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</si>
  <si>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</si>
  <si>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</si>
  <si>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</si>
  <si>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</si>
  <si>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Прочие субсидии бюджетам городских округов (субсидия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 </t>
  </si>
  <si>
    <t>Прочие субсидии бюджетам городских округов (субсидия на обеспечение организаций дошкольного, начального общего, основного общего и среднего общего образования, находящихся в  ведении органов местного самоуправления  муниципальных образований Московской области, доступом в информационно-коммуникационную сеть "Интернет")</t>
  </si>
  <si>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</si>
  <si>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</si>
  <si>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</si>
  <si>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</si>
  <si>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</si>
  <si>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</si>
  <si>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</si>
  <si>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</si>
  <si>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</si>
  <si>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</si>
  <si>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</si>
  <si>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</si>
  <si>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</si>
  <si>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</si>
  <si>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</si>
  <si>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</si>
  <si>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</si>
  <si>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</si>
  <si>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</si>
  <si>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</si>
  <si>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</si>
  <si>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</si>
  <si>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</si>
  <si>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</si>
  <si>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</si>
  <si>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000 1 11 05020 00 0000 120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</si>
  <si>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</si>
  <si>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</si>
  <si>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</si>
  <si>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</si>
  <si>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</si>
  <si>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</si>
  <si>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</si>
  <si>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000 1 14 02000 00 0000 000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</si>
  <si>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</si>
  <si>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</si>
  <si>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</si>
  <si>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</si>
  <si>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</si>
  <si>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</si>
  <si>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</si>
  <si>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</si>
  <si>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</si>
  <si>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</si>
  <si>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</si>
  <si>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субвенции</t>
  </si>
  <si>
    <t>Прочие субвенции бюджетам городских округов</t>
  </si>
  <si>
    <t xml:space="preserve">ВСЕГО ДОХОДОВ </t>
  </si>
  <si>
    <t>000 1 11 09000 00 0000 120</t>
  </si>
  <si>
    <t>в том числе: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</si>
  <si>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</si>
  <si>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</si>
  <si>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</si>
  <si>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</si>
  <si>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</si>
  <si>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000 1 17 05040 04 0000 180</t>
  </si>
  <si>
    <t>Прочие неналоговые доходы бюджетов городских округов</t>
  </si>
  <si>
    <t>000 1 05 02010 02 0000 110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</si>
  <si>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</si>
  <si>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</si>
  <si>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</si>
  <si>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</si>
  <si>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</si>
  <si>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</si>
  <si>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</si>
  <si>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</si>
  <si>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</si>
  <si>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000 1 11 09040 00 0000 120</t>
  </si>
  <si>
    <t>000 1 11 09044 04 0000 120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</si>
  <si>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</si>
  <si>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000 1 11 05012 04 0000 120</t>
  </si>
  <si>
    <t>000 1 14 02040 04 0000 410</t>
  </si>
  <si>
    <t>000 1 14 02043 04 0000 410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</si>
  <si>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</si>
  <si>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000 1 05 02000 02 0000 110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</si>
  <si>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</si>
  <si>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</si>
  <si>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</si>
  <si>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</si>
  <si>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упрощенной системы налогообложения</t>
  </si>
  <si>
    <t>000 1 11 09044 04 0002 120</t>
  </si>
  <si>
    <t>000 1 11 09044 04 0003 120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</si>
  <si>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</si>
  <si>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</si>
  <si>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</si>
  <si>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</si>
  <si>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в том числе поступление налога на доходы физических лиц по дополнительному нормативу отчислений</t>
  </si>
  <si>
    <t>000 1 03 02230 01 0000 110</t>
  </si>
  <si>
    <t>000 1 03 02240 01 0000 110</t>
  </si>
  <si>
    <t>000 1 03 02250 01 0000 110</t>
  </si>
  <si>
    <t>000 1 03 02260 01 0000 110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</si>
  <si>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</si>
  <si>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</si>
  <si>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</si>
  <si>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000 1 13 02990 00 0000 130</t>
  </si>
  <si>
    <t>000 1 13 02994 04 0000 130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</si>
  <si>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</si>
  <si>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</si>
  <si>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</si>
  <si>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</si>
  <si>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</si>
  <si>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</si>
  <si>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</si>
  <si>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</si>
  <si>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</si>
  <si>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</si>
  <si>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</si>
  <si>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</si>
  <si>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</si>
  <si>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</si>
  <si>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</si>
  <si>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</si>
  <si>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</si>
  <si>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</si>
  <si>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</si>
  <si>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</si>
  <si>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</si>
  <si>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</si>
  <si>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</si>
  <si>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</si>
  <si>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Коды</t>
  </si>
  <si>
    <t>000 1 13 02000 00 0000 130</t>
  </si>
  <si>
    <t>Доходы от компенсации затрат государства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</si>
  <si>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</si>
  <si>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</si>
  <si>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</si>
  <si>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</si>
  <si>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</si>
  <si>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</si>
  <si>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Прочие неналоговые доходы бюджетов городских округов (плата за размещение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</si>
  <si>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</si>
  <si>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</si>
  <si>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</si>
  <si>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</si>
  <si>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</si>
  <si>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000 1 17 05040 04 0009 180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</si>
  <si>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</si>
  <si>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</si>
  <si>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</si>
  <si>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оказания платных услуг 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</si>
  <si>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</si>
  <si>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000 1 08 07173 01 0000 110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</si>
  <si>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</si>
  <si>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</si>
  <si>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</si>
  <si>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</si>
  <si>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</si>
  <si>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</si>
  <si>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</si>
  <si>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</si>
  <si>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</si>
  <si>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</si>
  <si>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</si>
  <si>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</si>
  <si>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</si>
  <si>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</si>
  <si>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</si>
  <si>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</si>
  <si>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субсидии бюджетам городских округов (субсидия на мероприятия по организации отдыха детей в каникулярное время)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</si>
  <si>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</si>
  <si>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</si>
  <si>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</si>
  <si>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</si>
  <si>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</si>
  <si>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</si>
  <si>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</si>
  <si>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Прочие субсидии бюджетам городских округов (субсидия на ремонт подъездов в многоквартирных домах)</t>
  </si>
  <si>
    <t>000 2 02 10000 00 0000 150</t>
  </si>
  <si>
    <t>000 2 02 15001 00 0000 150</t>
  </si>
  <si>
    <t>000 2 02 15001 04 0000 150</t>
  </si>
  <si>
    <t>000 2 02 20000 00 0000 150</t>
  </si>
  <si>
    <t>000 2 02 25525 00 0000 150</t>
  </si>
  <si>
    <t>000 2 02 25525 04 0000 150</t>
  </si>
  <si>
    <t>000 2 02 29999 04 0000 150</t>
  </si>
  <si>
    <t>000 2 02 30000 00 0000 150</t>
  </si>
  <si>
    <t>000 2 02 30022 04 0000 150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</si>
  <si>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</si>
  <si>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</si>
  <si>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</si>
  <si>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</si>
  <si>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</si>
  <si>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</si>
  <si>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000 2 02 35118 00 0000 150</t>
  </si>
  <si>
    <t>000 2 02 35118 04 0000 150</t>
  </si>
  <si>
    <t>000 2 02 39999 00 0000 150</t>
  </si>
  <si>
    <t>000 2 02 39999 04 0000 150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</si>
  <si>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</si>
  <si>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</si>
  <si>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</si>
  <si>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000 2 02 27112 00 0000 150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</si>
  <si>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</si>
  <si>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</si>
  <si>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</si>
  <si>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000 1 16 01203 01 0000 140</t>
  </si>
  <si>
    <t>000 1 16 01200 01 0000 140</t>
  </si>
  <si>
    <t>000 1 16 07090 04 0000 140</t>
  </si>
  <si>
    <t>000 1 16 07090 00 0000 140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</si>
  <si>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</si>
  <si>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</si>
  <si>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</si>
  <si>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</si>
  <si>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</si>
  <si>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Прочие субсидии</t>
  </si>
  <si>
    <t>000 2 02 29999 00 0000 150</t>
  </si>
  <si>
    <t>000 2 02 30022 00 0000 150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</si>
  <si>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</si>
  <si>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</si>
  <si>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</si>
  <si>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</si>
  <si>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</si>
  <si>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</si>
  <si>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</si>
  <si>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000 2 02 35469 00 0000 150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</si>
  <si>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</si>
  <si>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</si>
  <si>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</si>
  <si>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</si>
  <si>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округов (субсидия на компенсацию оплаты основного долга по ипотечному жилищному кредиту)</t>
  </si>
  <si>
    <t>Прочие субсидии бюджетам городских округов (субсидия на оснащение планшетными компьютерами общеобразовательных организаций в Московской области)</t>
  </si>
  <si>
    <t>000 1 16 07000 01 0000 140</t>
  </si>
  <si>
    <t>000 2 02 20216 00 0000 150</t>
  </si>
  <si>
    <t>000 2 02 20216 04 0000 150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</si>
  <si>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</si>
  <si>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</si>
  <si>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</si>
  <si>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000 2 02 25243 00 0000 150</t>
  </si>
  <si>
    <t>000 2 02 25243 04 0000 150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</si>
  <si>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</si>
  <si>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</si>
  <si>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000 2 02 25210 04 0000 150</t>
  </si>
  <si>
    <t>000 2 02 25210 00 0000 150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</si>
  <si>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</si>
  <si>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</si>
  <si>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000 1 05 01010 01 0000 110</t>
  </si>
  <si>
    <t>000 1 05 01011 01 0000 110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</si>
  <si>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</si>
  <si>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</si>
  <si>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</si>
  <si>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</si>
  <si>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</si>
  <si>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к решению Совета депутатов городского округа Фрязино 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</si>
  <si>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</si>
  <si>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000 1 01 02010 01 0000 110</t>
  </si>
  <si>
    <t>000 1 01 02020 01 0000 110</t>
  </si>
  <si>
    <t>000 1 01 02030 01 0000 110</t>
  </si>
  <si>
    <t>000 1 01 02040 01 0000 110</t>
  </si>
  <si>
    <t>Субсидии бюджетам городских округов на реализацию мероприятий по обеспечению жильем молодых семей</t>
  </si>
  <si>
    <t>2021 год</t>
  </si>
  <si>
    <t>2022 год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</si>
  <si>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</si>
  <si>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</si>
  <si>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</si>
  <si>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</si>
  <si>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Прочие субсидии бюджетам городских округов (субсидия на 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</si>
  <si>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</si>
  <si>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</si>
  <si>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субсидии бюджетам городских округов (субсидия на оснащение мультимедийными проекторами и экранами для мультимедийных проекторов общеобразовательных организаций в Московской области)</t>
  </si>
  <si>
    <t>Сумма (тыс. руб.)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</si>
  <si>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объектов водоснабжения)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</si>
  <si>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</si>
  <si>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</si>
  <si>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</si>
  <si>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000 2 02 35135 04 0000 150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</si>
  <si>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</si>
  <si>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</si>
  <si>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000 2 02 25555 00 0000 150</t>
  </si>
  <si>
    <t>000 2 02 25555 04 0000 150</t>
  </si>
  <si>
    <t>000 2 02 35303 00 0000 150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</si>
  <si>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</si>
  <si>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</si>
  <si>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</si>
  <si>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000 1 11 07014 04 0000 120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</si>
  <si>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</si>
  <si>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</si>
  <si>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Субвенции бюджетам городских округов на выполнение передаваемых полномочий субъектов Российской Федерации (субвенции на осуществление переданных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</si>
  <si>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переданного государственного полномочия Московской области по созданию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</si>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</sst>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173" fontId="5" fillId="32" borderId="10" xfId="0" applyNumberFormat="1" applyFont="1" applyFill="1" applyBorder="1" applyAlignment="1">
      <alignment/>
    </xf>
    <xf numFmtId="173" fontId="5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173" fontId="4" fillId="32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2" borderId="10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wrapText="1"/>
    </xf>
    <xf numFmtId="173" fontId="5" fillId="34" borderId="10" xfId="0" applyNumberFormat="1" applyFont="1" applyFill="1" applyBorder="1" applyAlignment="1">
      <alignment/>
    </xf>
    <xf numFmtId="17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2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="80" zoomScaleNormal="80" zoomScalePageLayoutView="0" workbookViewId="0" topLeftCell="A1">
      <selection activeCell="B1" sqref="B1:E1"/>
    </sheetView>
  </sheetViews>
  <sheetFormatPr defaultColWidth="9.00390625" defaultRowHeight="12.75"/>
  <cols>
    <col min="1" max="1" width="67.875" style="4" customWidth="1"/>
    <col min="2" max="2" width="36.00390625" style="4" customWidth="1"/>
    <col min="3" max="3" width="18.625" style="4" customWidth="1"/>
    <col min="4" max="4" width="17.50390625" style="0" customWidth="1"/>
    <col min="5" max="5" width="18.625" style="0" customWidth="1"/>
  </cols>
  <sheetData>
    <row r="1" spans="2:5" ht="15">
      <c r="B1" s="41" t="s">
        <v>156</v>
      </c>
      <c r="C1" s="41"/>
      <c r="D1" s="42"/>
      <c r="E1" s="42"/>
    </row>
    <row r="2" spans="2:5" ht="19.5" customHeight="1">
      <c r="B2" s="41" t="s">
        <v>268</v>
      </c>
      <c r="C2" s="41"/>
      <c r="D2" s="42"/>
      <c r="E2" s="42"/>
    </row>
    <row r="3" spans="2:5" ht="24.75" customHeight="1">
      <c r="B3" s="41" t="s">
        <v>13</v>
      </c>
      <c r="C3" s="41"/>
      <c r="D3" s="42"/>
      <c r="E3" s="42"/>
    </row>
    <row r="4" spans="2:5" ht="53.25" customHeight="1">
      <c r="B4" s="41" t="s">
        <v>14</v>
      </c>
      <c r="C4" s="41"/>
      <c r="D4" s="42"/>
      <c r="E4" s="42"/>
    </row>
    <row r="5" spans="2:5" ht="15">
      <c r="B5" s="26"/>
      <c r="C5" s="26"/>
      <c r="D5" s="4"/>
      <c r="E5" s="4"/>
    </row>
    <row r="6" spans="1:3" ht="6" customHeight="1">
      <c r="A6" s="25"/>
      <c r="B6" s="27"/>
      <c r="C6" s="25"/>
    </row>
    <row r="7" spans="1:5" ht="32.25" customHeight="1">
      <c r="A7" s="43" t="s">
        <v>4</v>
      </c>
      <c r="B7" s="43"/>
      <c r="C7" s="44"/>
      <c r="D7" s="42"/>
      <c r="E7" s="42"/>
    </row>
    <row r="8" spans="1:5" ht="32.25" customHeight="1">
      <c r="A8" s="43" t="s">
        <v>15</v>
      </c>
      <c r="B8" s="43"/>
      <c r="C8" s="44"/>
      <c r="D8" s="42"/>
      <c r="E8" s="42"/>
    </row>
    <row r="9" spans="1:5" ht="32.25" customHeight="1">
      <c r="A9" s="43"/>
      <c r="B9" s="43"/>
      <c r="C9" s="44"/>
      <c r="D9" s="42"/>
      <c r="E9" s="42"/>
    </row>
    <row r="10" spans="1:5" ht="33.75" customHeight="1">
      <c r="A10" s="48" t="s">
        <v>28</v>
      </c>
      <c r="B10" s="48" t="s">
        <v>148</v>
      </c>
      <c r="C10" s="45" t="s">
        <v>285</v>
      </c>
      <c r="D10" s="46"/>
      <c r="E10" s="47"/>
    </row>
    <row r="11" spans="1:5" ht="33.75" customHeight="1">
      <c r="A11" s="49"/>
      <c r="B11" s="49"/>
      <c r="C11" s="6" t="s">
        <v>275</v>
      </c>
      <c r="D11" s="7" t="s">
        <v>276</v>
      </c>
      <c r="E11" s="7" t="s">
        <v>16</v>
      </c>
    </row>
    <row r="12" spans="1:5" ht="15.75">
      <c r="A12" s="11" t="s">
        <v>30</v>
      </c>
      <c r="B12" s="8" t="s">
        <v>29</v>
      </c>
      <c r="C12" s="12">
        <f>C13+C25+C35+C43+C49+C65+C70+C74+C78+C92+C19</f>
        <v>1087923</v>
      </c>
      <c r="D12" s="12">
        <f>D13+D25+D35+D43+D49+D65+D70+D74+D78+D92+D19</f>
        <v>1064450</v>
      </c>
      <c r="E12" s="12">
        <f>E13+E25+E35+E43+E49+E65+E70+E74+E78+E92+E19</f>
        <v>1082663</v>
      </c>
    </row>
    <row r="13" spans="1:5" ht="15.75">
      <c r="A13" s="13" t="s">
        <v>32</v>
      </c>
      <c r="B13" s="14" t="s">
        <v>31</v>
      </c>
      <c r="C13" s="15">
        <f>C14</f>
        <v>616111</v>
      </c>
      <c r="D13" s="15">
        <f>D14</f>
        <v>579864</v>
      </c>
      <c r="E13" s="15">
        <f>E14</f>
        <v>568077</v>
      </c>
    </row>
    <row r="14" spans="1:5" s="1" customFormat="1" ht="15">
      <c r="A14" s="16" t="s">
        <v>34</v>
      </c>
      <c r="B14" s="7" t="s">
        <v>33</v>
      </c>
      <c r="C14" s="3">
        <f>C15+C16+C17+C18</f>
        <v>616111</v>
      </c>
      <c r="D14" s="3">
        <f>D15+D16+D17+D18</f>
        <v>579864</v>
      </c>
      <c r="E14" s="3">
        <f>E15+E16+E17+E18</f>
        <v>568077</v>
      </c>
    </row>
    <row r="15" spans="1:5" s="1" customFormat="1" ht="90">
      <c r="A15" s="10" t="s">
        <v>164</v>
      </c>
      <c r="B15" s="7" t="s">
        <v>270</v>
      </c>
      <c r="C15" s="2">
        <v>601153</v>
      </c>
      <c r="D15" s="2">
        <v>564684</v>
      </c>
      <c r="E15" s="2">
        <v>553520</v>
      </c>
    </row>
    <row r="16" spans="1:5" s="1" customFormat="1" ht="135">
      <c r="A16" s="10" t="s">
        <v>165</v>
      </c>
      <c r="B16" s="7" t="s">
        <v>271</v>
      </c>
      <c r="C16" s="2">
        <v>6000</v>
      </c>
      <c r="D16" s="2">
        <v>6700</v>
      </c>
      <c r="E16" s="2">
        <v>7200</v>
      </c>
    </row>
    <row r="17" spans="1:5" s="1" customFormat="1" ht="60">
      <c r="A17" s="10" t="s">
        <v>137</v>
      </c>
      <c r="B17" s="7" t="s">
        <v>272</v>
      </c>
      <c r="C17" s="2">
        <v>4600</v>
      </c>
      <c r="D17" s="2">
        <v>4900</v>
      </c>
      <c r="E17" s="2">
        <v>4200</v>
      </c>
    </row>
    <row r="18" spans="1:5" s="1" customFormat="1" ht="105">
      <c r="A18" s="10" t="s">
        <v>166</v>
      </c>
      <c r="B18" s="7" t="s">
        <v>273</v>
      </c>
      <c r="C18" s="2">
        <v>4358</v>
      </c>
      <c r="D18" s="2">
        <v>3580</v>
      </c>
      <c r="E18" s="2">
        <v>3157</v>
      </c>
    </row>
    <row r="19" spans="1:5" ht="48.75" customHeight="1">
      <c r="A19" s="17" t="s">
        <v>113</v>
      </c>
      <c r="B19" s="14" t="s">
        <v>110</v>
      </c>
      <c r="C19" s="9">
        <f>C20</f>
        <v>3170</v>
      </c>
      <c r="D19" s="9">
        <f>D20</f>
        <v>3049</v>
      </c>
      <c r="E19" s="9">
        <f>E20</f>
        <v>3024</v>
      </c>
    </row>
    <row r="20" spans="1:5" ht="47.25" customHeight="1">
      <c r="A20" s="18" t="s">
        <v>112</v>
      </c>
      <c r="B20" s="19" t="s">
        <v>111</v>
      </c>
      <c r="C20" s="3">
        <f>C21+C22+C23+C24</f>
        <v>3170</v>
      </c>
      <c r="D20" s="3">
        <f>D21+D22+D23+D24</f>
        <v>3049</v>
      </c>
      <c r="E20" s="3">
        <f>E21+E22+E23+E24</f>
        <v>3024</v>
      </c>
    </row>
    <row r="21" spans="1:5" ht="90">
      <c r="A21" s="18" t="s">
        <v>133</v>
      </c>
      <c r="B21" s="19" t="s">
        <v>115</v>
      </c>
      <c r="C21" s="2">
        <v>1456</v>
      </c>
      <c r="D21" s="2">
        <v>1402</v>
      </c>
      <c r="E21" s="2">
        <v>1400</v>
      </c>
    </row>
    <row r="22" spans="1:5" ht="105">
      <c r="A22" s="18" t="s">
        <v>134</v>
      </c>
      <c r="B22" s="19" t="s">
        <v>116</v>
      </c>
      <c r="C22" s="2">
        <v>8</v>
      </c>
      <c r="D22" s="2">
        <v>8</v>
      </c>
      <c r="E22" s="2">
        <v>8</v>
      </c>
    </row>
    <row r="23" spans="1:5" ht="90">
      <c r="A23" s="18" t="s">
        <v>135</v>
      </c>
      <c r="B23" s="19" t="s">
        <v>117</v>
      </c>
      <c r="C23" s="2">
        <v>1915</v>
      </c>
      <c r="D23" s="2">
        <v>1839</v>
      </c>
      <c r="E23" s="2">
        <v>1831</v>
      </c>
    </row>
    <row r="24" spans="1:5" ht="90">
      <c r="A24" s="18" t="s">
        <v>136</v>
      </c>
      <c r="B24" s="19" t="s">
        <v>118</v>
      </c>
      <c r="C24" s="2">
        <v>-209</v>
      </c>
      <c r="D24" s="2">
        <v>-200</v>
      </c>
      <c r="E24" s="2">
        <v>-215</v>
      </c>
    </row>
    <row r="25" spans="1:5" ht="15.75">
      <c r="A25" s="17" t="s">
        <v>36</v>
      </c>
      <c r="B25" s="14" t="s">
        <v>35</v>
      </c>
      <c r="C25" s="15">
        <f>C31+C26+C33</f>
        <v>193765</v>
      </c>
      <c r="D25" s="15">
        <f>D31+D26+D33</f>
        <v>209102</v>
      </c>
      <c r="E25" s="15">
        <f>E31+E26+E33</f>
        <v>238197</v>
      </c>
    </row>
    <row r="26" spans="1:5" ht="30">
      <c r="A26" s="18" t="s">
        <v>107</v>
      </c>
      <c r="B26" s="19" t="s">
        <v>82</v>
      </c>
      <c r="C26" s="36">
        <f>C27+C29</f>
        <v>167867</v>
      </c>
      <c r="D26" s="36">
        <f>D27+D29</f>
        <v>188344</v>
      </c>
      <c r="E26" s="36">
        <f>E27+E29</f>
        <v>216549</v>
      </c>
    </row>
    <row r="27" spans="1:5" ht="50.25" customHeight="1">
      <c r="A27" s="18" t="s">
        <v>265</v>
      </c>
      <c r="B27" s="19" t="s">
        <v>261</v>
      </c>
      <c r="C27" s="2">
        <f>C28</f>
        <v>128754</v>
      </c>
      <c r="D27" s="2">
        <f>D28</f>
        <v>144460</v>
      </c>
      <c r="E27" s="2">
        <f>E28</f>
        <v>166093</v>
      </c>
    </row>
    <row r="28" spans="1:5" ht="51.75" customHeight="1">
      <c r="A28" s="18" t="s">
        <v>265</v>
      </c>
      <c r="B28" s="19" t="s">
        <v>262</v>
      </c>
      <c r="C28" s="2">
        <v>128754</v>
      </c>
      <c r="D28" s="2">
        <v>144460</v>
      </c>
      <c r="E28" s="2">
        <v>166093</v>
      </c>
    </row>
    <row r="29" spans="1:5" ht="45">
      <c r="A29" s="18" t="s">
        <v>266</v>
      </c>
      <c r="B29" s="19" t="s">
        <v>263</v>
      </c>
      <c r="C29" s="2">
        <f>C30</f>
        <v>39113</v>
      </c>
      <c r="D29" s="2">
        <f>D30</f>
        <v>43884</v>
      </c>
      <c r="E29" s="2">
        <f>E30</f>
        <v>50456</v>
      </c>
    </row>
    <row r="30" spans="1:5" ht="75">
      <c r="A30" s="18" t="s">
        <v>267</v>
      </c>
      <c r="B30" s="19" t="s">
        <v>264</v>
      </c>
      <c r="C30" s="2">
        <v>39113</v>
      </c>
      <c r="D30" s="2">
        <v>43884</v>
      </c>
      <c r="E30" s="2">
        <v>50456</v>
      </c>
    </row>
    <row r="31" spans="1:5" ht="30">
      <c r="A31" s="18" t="s">
        <v>37</v>
      </c>
      <c r="B31" s="19" t="s">
        <v>102</v>
      </c>
      <c r="C31" s="3">
        <f>C32</f>
        <v>6383</v>
      </c>
      <c r="D31" s="3">
        <f>D32</f>
        <v>0</v>
      </c>
      <c r="E31" s="3">
        <f>E32</f>
        <v>0</v>
      </c>
    </row>
    <row r="32" spans="1:5" ht="30">
      <c r="A32" s="18" t="s">
        <v>37</v>
      </c>
      <c r="B32" s="7" t="s">
        <v>85</v>
      </c>
      <c r="C32" s="2">
        <v>6383</v>
      </c>
      <c r="D32" s="2">
        <v>0</v>
      </c>
      <c r="E32" s="2">
        <v>0</v>
      </c>
    </row>
    <row r="33" spans="1:5" ht="30">
      <c r="A33" s="18" t="s">
        <v>105</v>
      </c>
      <c r="B33" s="7" t="s">
        <v>103</v>
      </c>
      <c r="C33" s="3">
        <f>C34</f>
        <v>19515</v>
      </c>
      <c r="D33" s="3">
        <f>D34</f>
        <v>20758</v>
      </c>
      <c r="E33" s="3">
        <f>E34</f>
        <v>21648</v>
      </c>
    </row>
    <row r="34" spans="1:5" ht="45">
      <c r="A34" s="18" t="s">
        <v>106</v>
      </c>
      <c r="B34" s="7" t="s">
        <v>104</v>
      </c>
      <c r="C34" s="2">
        <v>19515</v>
      </c>
      <c r="D34" s="2">
        <v>20758</v>
      </c>
      <c r="E34" s="2">
        <v>21648</v>
      </c>
    </row>
    <row r="35" spans="1:5" ht="15.75">
      <c r="A35" s="17" t="s">
        <v>39</v>
      </c>
      <c r="B35" s="14" t="s">
        <v>38</v>
      </c>
      <c r="C35" s="15">
        <f>C36+C38</f>
        <v>167705</v>
      </c>
      <c r="D35" s="15">
        <f>D36+D38</f>
        <v>169564</v>
      </c>
      <c r="E35" s="15">
        <f>E36+E38</f>
        <v>171538</v>
      </c>
    </row>
    <row r="36" spans="1:5" ht="15">
      <c r="A36" s="18" t="s">
        <v>41</v>
      </c>
      <c r="B36" s="19" t="s">
        <v>40</v>
      </c>
      <c r="C36" s="20">
        <f>C37</f>
        <v>37511</v>
      </c>
      <c r="D36" s="20">
        <f>D37</f>
        <v>39392</v>
      </c>
      <c r="E36" s="20">
        <f>E37</f>
        <v>41366</v>
      </c>
    </row>
    <row r="37" spans="1:5" ht="64.5" customHeight="1">
      <c r="A37" s="18" t="s">
        <v>87</v>
      </c>
      <c r="B37" s="19" t="s">
        <v>86</v>
      </c>
      <c r="C37" s="2">
        <v>37511</v>
      </c>
      <c r="D37" s="2">
        <v>39392</v>
      </c>
      <c r="E37" s="2">
        <v>41366</v>
      </c>
    </row>
    <row r="38" spans="1:5" s="1" customFormat="1" ht="15">
      <c r="A38" s="10" t="s">
        <v>43</v>
      </c>
      <c r="B38" s="7" t="s">
        <v>42</v>
      </c>
      <c r="C38" s="3">
        <f>C39+C41</f>
        <v>130194</v>
      </c>
      <c r="D38" s="3">
        <f>D39+D41</f>
        <v>130172</v>
      </c>
      <c r="E38" s="3">
        <f>E39+E41</f>
        <v>130172</v>
      </c>
    </row>
    <row r="39" spans="1:5" s="1" customFormat="1" ht="15">
      <c r="A39" s="10" t="s">
        <v>142</v>
      </c>
      <c r="B39" s="7" t="s">
        <v>138</v>
      </c>
      <c r="C39" s="2">
        <f>C40</f>
        <v>116866</v>
      </c>
      <c r="D39" s="2">
        <f>D40</f>
        <v>116844</v>
      </c>
      <c r="E39" s="2">
        <f>E40</f>
        <v>116844</v>
      </c>
    </row>
    <row r="40" spans="1:5" s="1" customFormat="1" ht="45">
      <c r="A40" s="10" t="s">
        <v>144</v>
      </c>
      <c r="B40" s="7" t="s">
        <v>139</v>
      </c>
      <c r="C40" s="2">
        <f>104385+12481</f>
        <v>116866</v>
      </c>
      <c r="D40" s="2">
        <f>104385+12459</f>
        <v>116844</v>
      </c>
      <c r="E40" s="2">
        <f>104385+12459</f>
        <v>116844</v>
      </c>
    </row>
    <row r="41" spans="1:5" s="1" customFormat="1" ht="15">
      <c r="A41" s="10" t="s">
        <v>143</v>
      </c>
      <c r="B41" s="7" t="s">
        <v>140</v>
      </c>
      <c r="C41" s="2">
        <f>C42</f>
        <v>13328</v>
      </c>
      <c r="D41" s="2">
        <f>D42</f>
        <v>13328</v>
      </c>
      <c r="E41" s="2">
        <f>E42</f>
        <v>13328</v>
      </c>
    </row>
    <row r="42" spans="1:5" s="1" customFormat="1" ht="45">
      <c r="A42" s="10" t="s">
        <v>145</v>
      </c>
      <c r="B42" s="7" t="s">
        <v>141</v>
      </c>
      <c r="C42" s="2">
        <f>13166+162</f>
        <v>13328</v>
      </c>
      <c r="D42" s="2">
        <f>13166+162</f>
        <v>13328</v>
      </c>
      <c r="E42" s="2">
        <f>13166+162</f>
        <v>13328</v>
      </c>
    </row>
    <row r="43" spans="1:5" ht="15.75">
      <c r="A43" s="17" t="s">
        <v>80</v>
      </c>
      <c r="B43" s="14" t="s">
        <v>44</v>
      </c>
      <c r="C43" s="15">
        <f>C46+C44</f>
        <v>5150</v>
      </c>
      <c r="D43" s="15">
        <f>D46+D44</f>
        <v>5355</v>
      </c>
      <c r="E43" s="15">
        <f>E46+E44</f>
        <v>5568</v>
      </c>
    </row>
    <row r="44" spans="1:5" ht="45.75" customHeight="1">
      <c r="A44" s="5" t="s">
        <v>46</v>
      </c>
      <c r="B44" s="7" t="s">
        <v>45</v>
      </c>
      <c r="C44" s="20">
        <f>C45</f>
        <v>5117</v>
      </c>
      <c r="D44" s="20">
        <f>D45</f>
        <v>5322</v>
      </c>
      <c r="E44" s="20">
        <f>E45</f>
        <v>5535</v>
      </c>
    </row>
    <row r="45" spans="1:5" ht="60">
      <c r="A45" s="5" t="s">
        <v>89</v>
      </c>
      <c r="B45" s="7" t="s">
        <v>88</v>
      </c>
      <c r="C45" s="2">
        <v>5117</v>
      </c>
      <c r="D45" s="2">
        <v>5322</v>
      </c>
      <c r="E45" s="2">
        <v>5535</v>
      </c>
    </row>
    <row r="46" spans="1:5" ht="49.5" customHeight="1">
      <c r="A46" s="18" t="s">
        <v>48</v>
      </c>
      <c r="B46" s="19" t="s">
        <v>47</v>
      </c>
      <c r="C46" s="20">
        <f>C47+C48</f>
        <v>33</v>
      </c>
      <c r="D46" s="20">
        <f>D47+D48</f>
        <v>33</v>
      </c>
      <c r="E46" s="20">
        <f>E47+E48</f>
        <v>33</v>
      </c>
    </row>
    <row r="47" spans="1:5" ht="30">
      <c r="A47" s="5" t="s">
        <v>91</v>
      </c>
      <c r="B47" s="7" t="s">
        <v>90</v>
      </c>
      <c r="C47" s="2">
        <v>30</v>
      </c>
      <c r="D47" s="2">
        <v>30</v>
      </c>
      <c r="E47" s="2">
        <v>30</v>
      </c>
    </row>
    <row r="48" spans="1:5" ht="105">
      <c r="A48" s="5" t="s">
        <v>170</v>
      </c>
      <c r="B48" s="7" t="s">
        <v>169</v>
      </c>
      <c r="C48" s="2">
        <v>3</v>
      </c>
      <c r="D48" s="2">
        <v>3</v>
      </c>
      <c r="E48" s="2">
        <v>3</v>
      </c>
    </row>
    <row r="49" spans="1:5" ht="47.25">
      <c r="A49" s="17" t="s">
        <v>50</v>
      </c>
      <c r="B49" s="14" t="s">
        <v>49</v>
      </c>
      <c r="C49" s="15">
        <f>C50+C59+C57</f>
        <v>70499</v>
      </c>
      <c r="D49" s="15">
        <f>D50+D59+D57</f>
        <v>70966</v>
      </c>
      <c r="E49" s="15">
        <f>E50+E59+E57</f>
        <v>71048</v>
      </c>
    </row>
    <row r="50" spans="1:5" ht="105">
      <c r="A50" s="5" t="s">
        <v>81</v>
      </c>
      <c r="B50" s="19" t="s">
        <v>51</v>
      </c>
      <c r="C50" s="20">
        <f>C51+C53+C55</f>
        <v>55594</v>
      </c>
      <c r="D50" s="20">
        <f>D51+D53+D55</f>
        <v>56161</v>
      </c>
      <c r="E50" s="20">
        <f>E51+E53+E55</f>
        <v>56343</v>
      </c>
    </row>
    <row r="51" spans="1:5" ht="77.25" customHeight="1">
      <c r="A51" s="5" t="s">
        <v>92</v>
      </c>
      <c r="B51" s="19" t="s">
        <v>52</v>
      </c>
      <c r="C51" s="2">
        <f>C52</f>
        <v>35990</v>
      </c>
      <c r="D51" s="2">
        <f>D52</f>
        <v>36087</v>
      </c>
      <c r="E51" s="2">
        <f>E52</f>
        <v>36188</v>
      </c>
    </row>
    <row r="52" spans="1:5" ht="94.5" customHeight="1">
      <c r="A52" s="5" t="s">
        <v>101</v>
      </c>
      <c r="B52" s="6" t="s">
        <v>98</v>
      </c>
      <c r="C52" s="2">
        <v>35990</v>
      </c>
      <c r="D52" s="2">
        <v>36087</v>
      </c>
      <c r="E52" s="2">
        <v>36188</v>
      </c>
    </row>
    <row r="53" spans="1:5" ht="114.75" customHeight="1">
      <c r="A53" s="21" t="s">
        <v>78</v>
      </c>
      <c r="B53" s="6" t="s">
        <v>53</v>
      </c>
      <c r="C53" s="3">
        <f>C54</f>
        <v>1835</v>
      </c>
      <c r="D53" s="3">
        <f>D54</f>
        <v>1835</v>
      </c>
      <c r="E53" s="3">
        <f>E54</f>
        <v>1835</v>
      </c>
    </row>
    <row r="54" spans="1:5" ht="90">
      <c r="A54" s="22" t="s">
        <v>94</v>
      </c>
      <c r="B54" s="6" t="s">
        <v>93</v>
      </c>
      <c r="C54" s="2">
        <f>4330-2495</f>
        <v>1835</v>
      </c>
      <c r="D54" s="2">
        <v>1835</v>
      </c>
      <c r="E54" s="2">
        <v>1835</v>
      </c>
    </row>
    <row r="55" spans="1:5" ht="45">
      <c r="A55" s="5" t="s">
        <v>147</v>
      </c>
      <c r="B55" s="19" t="s">
        <v>124</v>
      </c>
      <c r="C55" s="20">
        <f>C56</f>
        <v>17769</v>
      </c>
      <c r="D55" s="20">
        <f>D56</f>
        <v>18239</v>
      </c>
      <c r="E55" s="20">
        <f>E56</f>
        <v>18320</v>
      </c>
    </row>
    <row r="56" spans="1:5" ht="45">
      <c r="A56" s="5" t="s">
        <v>126</v>
      </c>
      <c r="B56" s="7" t="s">
        <v>125</v>
      </c>
      <c r="C56" s="2">
        <v>17769</v>
      </c>
      <c r="D56" s="2">
        <v>18239</v>
      </c>
      <c r="E56" s="2">
        <v>18320</v>
      </c>
    </row>
    <row r="57" spans="1:5" ht="60">
      <c r="A57" s="5" t="s">
        <v>17</v>
      </c>
      <c r="B57" s="7" t="s">
        <v>18</v>
      </c>
      <c r="C57" s="2">
        <f>C58</f>
        <v>383</v>
      </c>
      <c r="D57" s="2">
        <f>D58</f>
        <v>383</v>
      </c>
      <c r="E57" s="2">
        <f>E58</f>
        <v>383</v>
      </c>
    </row>
    <row r="58" spans="1:5" ht="60">
      <c r="A58" s="5" t="s">
        <v>19</v>
      </c>
      <c r="B58" s="7" t="s">
        <v>299</v>
      </c>
      <c r="C58" s="2">
        <v>383</v>
      </c>
      <c r="D58" s="2">
        <v>383</v>
      </c>
      <c r="E58" s="2">
        <v>383</v>
      </c>
    </row>
    <row r="59" spans="1:5" ht="90">
      <c r="A59" s="5" t="s">
        <v>79</v>
      </c>
      <c r="B59" s="7" t="s">
        <v>76</v>
      </c>
      <c r="C59" s="3">
        <f aca="true" t="shared" si="0" ref="C59:E60">C60</f>
        <v>14522</v>
      </c>
      <c r="D59" s="3">
        <f t="shared" si="0"/>
        <v>14422</v>
      </c>
      <c r="E59" s="3">
        <f t="shared" si="0"/>
        <v>14322</v>
      </c>
    </row>
    <row r="60" spans="1:5" ht="90">
      <c r="A60" s="5" t="s">
        <v>119</v>
      </c>
      <c r="B60" s="7" t="s">
        <v>95</v>
      </c>
      <c r="C60" s="3">
        <f t="shared" si="0"/>
        <v>14522</v>
      </c>
      <c r="D60" s="3">
        <f t="shared" si="0"/>
        <v>14422</v>
      </c>
      <c r="E60" s="3">
        <f t="shared" si="0"/>
        <v>14322</v>
      </c>
    </row>
    <row r="61" spans="1:5" ht="93" customHeight="1">
      <c r="A61" s="5" t="s">
        <v>158</v>
      </c>
      <c r="B61" s="7" t="s">
        <v>96</v>
      </c>
      <c r="C61" s="3">
        <f>SUM(C63:C64)</f>
        <v>14522</v>
      </c>
      <c r="D61" s="3">
        <f>SUM(D63:D64)</f>
        <v>14422</v>
      </c>
      <c r="E61" s="3">
        <f>SUM(E63:E64)</f>
        <v>14322</v>
      </c>
    </row>
    <row r="62" spans="1:5" ht="15">
      <c r="A62" s="5" t="s">
        <v>77</v>
      </c>
      <c r="B62" s="7"/>
      <c r="C62" s="2"/>
      <c r="D62" s="2"/>
      <c r="E62" s="2"/>
    </row>
    <row r="63" spans="1:5" ht="140.25" customHeight="1">
      <c r="A63" s="5" t="s">
        <v>159</v>
      </c>
      <c r="B63" s="7" t="s">
        <v>108</v>
      </c>
      <c r="C63" s="2">
        <v>10200</v>
      </c>
      <c r="D63" s="2">
        <v>10100</v>
      </c>
      <c r="E63" s="2">
        <v>10000</v>
      </c>
    </row>
    <row r="64" spans="1:5" ht="150">
      <c r="A64" s="37" t="s">
        <v>160</v>
      </c>
      <c r="B64" s="38" t="s">
        <v>109</v>
      </c>
      <c r="C64" s="36">
        <v>4322</v>
      </c>
      <c r="D64" s="36">
        <v>4322</v>
      </c>
      <c r="E64" s="36">
        <v>4322</v>
      </c>
    </row>
    <row r="65" spans="1:5" ht="31.5">
      <c r="A65" s="17" t="s">
        <v>55</v>
      </c>
      <c r="B65" s="14" t="s">
        <v>54</v>
      </c>
      <c r="C65" s="15">
        <f>C66</f>
        <v>245</v>
      </c>
      <c r="D65" s="15">
        <f>D66</f>
        <v>245</v>
      </c>
      <c r="E65" s="15">
        <f>E66</f>
        <v>245</v>
      </c>
    </row>
    <row r="66" spans="1:5" ht="30">
      <c r="A66" s="18" t="s">
        <v>57</v>
      </c>
      <c r="B66" s="19" t="s">
        <v>56</v>
      </c>
      <c r="C66" s="3">
        <f>SUM(C67:C69)</f>
        <v>245</v>
      </c>
      <c r="D66" s="3">
        <f>SUM(D67:D69)</f>
        <v>245</v>
      </c>
      <c r="E66" s="3">
        <f>SUM(E67:E69)</f>
        <v>245</v>
      </c>
    </row>
    <row r="67" spans="1:5" ht="30">
      <c r="A67" s="18" t="s">
        <v>128</v>
      </c>
      <c r="B67" s="19" t="s">
        <v>127</v>
      </c>
      <c r="C67" s="2">
        <v>20</v>
      </c>
      <c r="D67" s="2">
        <v>20</v>
      </c>
      <c r="E67" s="2">
        <v>20</v>
      </c>
    </row>
    <row r="68" spans="1:5" ht="30">
      <c r="A68" s="18" t="s">
        <v>130</v>
      </c>
      <c r="B68" s="19" t="s">
        <v>129</v>
      </c>
      <c r="C68" s="2">
        <v>100</v>
      </c>
      <c r="D68" s="2">
        <v>100</v>
      </c>
      <c r="E68" s="2">
        <v>100</v>
      </c>
    </row>
    <row r="69" spans="1:5" ht="30">
      <c r="A69" s="18" t="s">
        <v>132</v>
      </c>
      <c r="B69" s="19" t="s">
        <v>131</v>
      </c>
      <c r="C69" s="2">
        <v>125</v>
      </c>
      <c r="D69" s="2">
        <v>125</v>
      </c>
      <c r="E69" s="2">
        <v>125</v>
      </c>
    </row>
    <row r="70" spans="1:5" ht="31.5">
      <c r="A70" s="17" t="s">
        <v>167</v>
      </c>
      <c r="B70" s="14" t="s">
        <v>58</v>
      </c>
      <c r="C70" s="15">
        <f>C71</f>
        <v>750</v>
      </c>
      <c r="D70" s="15">
        <f aca="true" t="shared" si="1" ref="D70:E72">D71</f>
        <v>750</v>
      </c>
      <c r="E70" s="15">
        <f t="shared" si="1"/>
        <v>750</v>
      </c>
    </row>
    <row r="71" spans="1:5" ht="15">
      <c r="A71" s="18" t="s">
        <v>150</v>
      </c>
      <c r="B71" s="19" t="s">
        <v>149</v>
      </c>
      <c r="C71" s="3">
        <f>C72</f>
        <v>750</v>
      </c>
      <c r="D71" s="3">
        <f t="shared" si="1"/>
        <v>750</v>
      </c>
      <c r="E71" s="3">
        <f t="shared" si="1"/>
        <v>750</v>
      </c>
    </row>
    <row r="72" spans="1:5" ht="15">
      <c r="A72" s="18" t="s">
        <v>120</v>
      </c>
      <c r="B72" s="19" t="s">
        <v>122</v>
      </c>
      <c r="C72" s="3">
        <f>C73</f>
        <v>750</v>
      </c>
      <c r="D72" s="3">
        <f t="shared" si="1"/>
        <v>750</v>
      </c>
      <c r="E72" s="3">
        <f t="shared" si="1"/>
        <v>750</v>
      </c>
    </row>
    <row r="73" spans="1:5" ht="30">
      <c r="A73" s="18" t="s">
        <v>121</v>
      </c>
      <c r="B73" s="19" t="s">
        <v>123</v>
      </c>
      <c r="C73" s="3">
        <v>750</v>
      </c>
      <c r="D73" s="3">
        <v>750</v>
      </c>
      <c r="E73" s="3">
        <v>750</v>
      </c>
    </row>
    <row r="74" spans="1:5" ht="31.5">
      <c r="A74" s="17" t="s">
        <v>60</v>
      </c>
      <c r="B74" s="14" t="s">
        <v>59</v>
      </c>
      <c r="C74" s="15">
        <f>C75</f>
        <v>4865</v>
      </c>
      <c r="D74" s="15">
        <f>D75</f>
        <v>5542</v>
      </c>
      <c r="E74" s="15">
        <f>E75</f>
        <v>5204</v>
      </c>
    </row>
    <row r="75" spans="1:5" ht="93" customHeight="1">
      <c r="A75" s="10" t="s">
        <v>225</v>
      </c>
      <c r="B75" s="7" t="s">
        <v>61</v>
      </c>
      <c r="C75" s="20">
        <f aca="true" t="shared" si="2" ref="C75:E76">C76</f>
        <v>4865</v>
      </c>
      <c r="D75" s="20">
        <f t="shared" si="2"/>
        <v>5542</v>
      </c>
      <c r="E75" s="20">
        <f t="shared" si="2"/>
        <v>5204</v>
      </c>
    </row>
    <row r="76" spans="1:5" ht="107.25" customHeight="1">
      <c r="A76" s="5" t="s">
        <v>168</v>
      </c>
      <c r="B76" s="7" t="s">
        <v>99</v>
      </c>
      <c r="C76" s="20">
        <f t="shared" si="2"/>
        <v>4865</v>
      </c>
      <c r="D76" s="20">
        <f t="shared" si="2"/>
        <v>5542</v>
      </c>
      <c r="E76" s="20">
        <f t="shared" si="2"/>
        <v>5204</v>
      </c>
    </row>
    <row r="77" spans="1:5" s="1" customFormat="1" ht="105">
      <c r="A77" s="5" t="s">
        <v>97</v>
      </c>
      <c r="B77" s="7" t="s">
        <v>100</v>
      </c>
      <c r="C77" s="3">
        <v>4865</v>
      </c>
      <c r="D77" s="3">
        <v>5542</v>
      </c>
      <c r="E77" s="3">
        <v>5204</v>
      </c>
    </row>
    <row r="78" spans="1:5" ht="15.75">
      <c r="A78" s="17" t="s">
        <v>63</v>
      </c>
      <c r="B78" s="14" t="s">
        <v>62</v>
      </c>
      <c r="C78" s="23">
        <f>C79+C84+C87</f>
        <v>688</v>
      </c>
      <c r="D78" s="23">
        <f>D79+D84+D87</f>
        <v>688</v>
      </c>
      <c r="E78" s="23">
        <f>E79+E84+E87</f>
        <v>687</v>
      </c>
    </row>
    <row r="79" spans="1:5" ht="45">
      <c r="A79" s="18" t="s">
        <v>227</v>
      </c>
      <c r="B79" s="19" t="s">
        <v>226</v>
      </c>
      <c r="C79" s="2">
        <f>C82+C80</f>
        <v>110</v>
      </c>
      <c r="D79" s="2">
        <f>D82+D80</f>
        <v>110</v>
      </c>
      <c r="E79" s="2">
        <f>E82+E80</f>
        <v>110</v>
      </c>
    </row>
    <row r="80" spans="1:5" ht="90">
      <c r="A80" s="18" t="s">
        <v>23</v>
      </c>
      <c r="B80" s="19" t="s">
        <v>22</v>
      </c>
      <c r="C80" s="2">
        <f>C81</f>
        <v>30</v>
      </c>
      <c r="D80" s="2">
        <f>D81</f>
        <v>30</v>
      </c>
      <c r="E80" s="2">
        <f>E81</f>
        <v>30</v>
      </c>
    </row>
    <row r="81" spans="1:5" ht="150">
      <c r="A81" s="18" t="s">
        <v>25</v>
      </c>
      <c r="B81" s="19" t="s">
        <v>24</v>
      </c>
      <c r="C81" s="2">
        <v>30</v>
      </c>
      <c r="D81" s="2">
        <v>30</v>
      </c>
      <c r="E81" s="2">
        <v>30</v>
      </c>
    </row>
    <row r="82" spans="1:5" ht="105" customHeight="1">
      <c r="A82" s="18" t="s">
        <v>228</v>
      </c>
      <c r="B82" s="19" t="s">
        <v>222</v>
      </c>
      <c r="C82" s="2">
        <f>C83</f>
        <v>80</v>
      </c>
      <c r="D82" s="2">
        <f>D83</f>
        <v>80</v>
      </c>
      <c r="E82" s="2">
        <f>E83</f>
        <v>80</v>
      </c>
    </row>
    <row r="83" spans="1:5" ht="139.5" customHeight="1">
      <c r="A83" s="18" t="s">
        <v>300</v>
      </c>
      <c r="B83" s="19" t="s">
        <v>221</v>
      </c>
      <c r="C83" s="2">
        <v>80</v>
      </c>
      <c r="D83" s="2">
        <v>80</v>
      </c>
      <c r="E83" s="2">
        <v>80</v>
      </c>
    </row>
    <row r="84" spans="1:5" ht="140.25" customHeight="1">
      <c r="A84" s="18" t="s">
        <v>229</v>
      </c>
      <c r="B84" s="19" t="s">
        <v>247</v>
      </c>
      <c r="C84" s="2">
        <f aca="true" t="shared" si="3" ref="C84:E85">C85</f>
        <v>408</v>
      </c>
      <c r="D84" s="2">
        <f t="shared" si="3"/>
        <v>408</v>
      </c>
      <c r="E84" s="2">
        <f t="shared" si="3"/>
        <v>407</v>
      </c>
    </row>
    <row r="85" spans="1:5" ht="89.25" customHeight="1">
      <c r="A85" s="18" t="s">
        <v>238</v>
      </c>
      <c r="B85" s="19" t="s">
        <v>224</v>
      </c>
      <c r="C85" s="2">
        <f t="shared" si="3"/>
        <v>408</v>
      </c>
      <c r="D85" s="2">
        <f t="shared" si="3"/>
        <v>408</v>
      </c>
      <c r="E85" s="2">
        <f t="shared" si="3"/>
        <v>407</v>
      </c>
    </row>
    <row r="86" spans="1:5" ht="90">
      <c r="A86" s="18" t="s">
        <v>239</v>
      </c>
      <c r="B86" s="19" t="s">
        <v>223</v>
      </c>
      <c r="C86" s="2">
        <v>408</v>
      </c>
      <c r="D86" s="2">
        <v>408</v>
      </c>
      <c r="E86" s="2">
        <v>407</v>
      </c>
    </row>
    <row r="87" spans="1:5" ht="30">
      <c r="A87" s="18" t="s">
        <v>5</v>
      </c>
      <c r="B87" s="19" t="s">
        <v>6</v>
      </c>
      <c r="C87" s="2">
        <f>C88</f>
        <v>170</v>
      </c>
      <c r="D87" s="2">
        <f>D88</f>
        <v>170</v>
      </c>
      <c r="E87" s="2">
        <f>E88</f>
        <v>170</v>
      </c>
    </row>
    <row r="88" spans="1:5" ht="90">
      <c r="A88" s="18" t="s">
        <v>7</v>
      </c>
      <c r="B88" s="19" t="s">
        <v>8</v>
      </c>
      <c r="C88" s="2">
        <f>C89+C91</f>
        <v>170</v>
      </c>
      <c r="D88" s="2">
        <f>D89+D91</f>
        <v>170</v>
      </c>
      <c r="E88" s="2">
        <f>E89+E91</f>
        <v>170</v>
      </c>
    </row>
    <row r="89" spans="1:5" ht="90">
      <c r="A89" s="18" t="s">
        <v>9</v>
      </c>
      <c r="B89" s="19" t="s">
        <v>10</v>
      </c>
      <c r="C89" s="2">
        <f>C90</f>
        <v>120</v>
      </c>
      <c r="D89" s="2">
        <f>D90</f>
        <v>120</v>
      </c>
      <c r="E89" s="2">
        <f>E90</f>
        <v>120</v>
      </c>
    </row>
    <row r="90" spans="1:5" ht="165">
      <c r="A90" s="18" t="s">
        <v>20</v>
      </c>
      <c r="B90" s="19" t="s">
        <v>21</v>
      </c>
      <c r="C90" s="2">
        <v>120</v>
      </c>
      <c r="D90" s="2">
        <v>120</v>
      </c>
      <c r="E90" s="2">
        <v>120</v>
      </c>
    </row>
    <row r="91" spans="1:5" ht="108.75" customHeight="1">
      <c r="A91" s="18" t="s">
        <v>11</v>
      </c>
      <c r="B91" s="19" t="s">
        <v>12</v>
      </c>
      <c r="C91" s="2">
        <v>50</v>
      </c>
      <c r="D91" s="2">
        <v>50</v>
      </c>
      <c r="E91" s="2">
        <v>50</v>
      </c>
    </row>
    <row r="92" spans="1:5" ht="15.75">
      <c r="A92" s="17" t="s">
        <v>65</v>
      </c>
      <c r="B92" s="14" t="s">
        <v>64</v>
      </c>
      <c r="C92" s="23">
        <f aca="true" t="shared" si="4" ref="C92:E93">C93</f>
        <v>24975</v>
      </c>
      <c r="D92" s="23">
        <f t="shared" si="4"/>
        <v>19325</v>
      </c>
      <c r="E92" s="23">
        <f t="shared" si="4"/>
        <v>18325</v>
      </c>
    </row>
    <row r="93" spans="1:5" ht="15">
      <c r="A93" s="18" t="s">
        <v>65</v>
      </c>
      <c r="B93" s="19" t="s">
        <v>66</v>
      </c>
      <c r="C93" s="2">
        <f t="shared" si="4"/>
        <v>24975</v>
      </c>
      <c r="D93" s="2">
        <f t="shared" si="4"/>
        <v>19325</v>
      </c>
      <c r="E93" s="2">
        <f t="shared" si="4"/>
        <v>18325</v>
      </c>
    </row>
    <row r="94" spans="1:5" ht="30">
      <c r="A94" s="24" t="s">
        <v>84</v>
      </c>
      <c r="B94" s="6" t="s">
        <v>83</v>
      </c>
      <c r="C94" s="2">
        <f>C97+C96</f>
        <v>24975</v>
      </c>
      <c r="D94" s="2">
        <f>D97+D96</f>
        <v>19325</v>
      </c>
      <c r="E94" s="2">
        <f>E97+E96</f>
        <v>18325</v>
      </c>
    </row>
    <row r="95" spans="1:5" ht="15">
      <c r="A95" s="24" t="s">
        <v>77</v>
      </c>
      <c r="B95" s="6"/>
      <c r="C95" s="2"/>
      <c r="D95" s="2"/>
      <c r="E95" s="2"/>
    </row>
    <row r="96" spans="1:5" ht="64.5" customHeight="1">
      <c r="A96" s="24" t="s">
        <v>184</v>
      </c>
      <c r="B96" s="6" t="s">
        <v>185</v>
      </c>
      <c r="C96" s="2">
        <f>10650+11000</f>
        <v>21650</v>
      </c>
      <c r="D96" s="2">
        <f>6000+10000</f>
        <v>16000</v>
      </c>
      <c r="E96" s="2">
        <f>0+15000</f>
        <v>15000</v>
      </c>
    </row>
    <row r="97" spans="1:5" ht="45">
      <c r="A97" s="40" t="s">
        <v>157</v>
      </c>
      <c r="B97" s="34" t="s">
        <v>163</v>
      </c>
      <c r="C97" s="36">
        <v>3325</v>
      </c>
      <c r="D97" s="36">
        <v>3325</v>
      </c>
      <c r="E97" s="36">
        <v>3325</v>
      </c>
    </row>
    <row r="98" spans="1:5" ht="15.75">
      <c r="A98" s="17" t="s">
        <v>68</v>
      </c>
      <c r="B98" s="14" t="s">
        <v>67</v>
      </c>
      <c r="C98" s="15">
        <f>C99</f>
        <v>1748904.5</v>
      </c>
      <c r="D98" s="15">
        <f>D99</f>
        <v>1040415.9</v>
      </c>
      <c r="E98" s="15">
        <f>E99</f>
        <v>1201401.3</v>
      </c>
    </row>
    <row r="99" spans="1:5" ht="47.25">
      <c r="A99" s="17" t="s">
        <v>70</v>
      </c>
      <c r="B99" s="14" t="s">
        <v>69</v>
      </c>
      <c r="C99" s="15">
        <f>C100+C139+C103</f>
        <v>1748904.5</v>
      </c>
      <c r="D99" s="15">
        <f>D100+D139+D103</f>
        <v>1040415.9</v>
      </c>
      <c r="E99" s="15">
        <f>E100+E139+E103</f>
        <v>1201401.3</v>
      </c>
    </row>
    <row r="100" spans="1:5" ht="41.25" customHeight="1">
      <c r="A100" s="30" t="s">
        <v>151</v>
      </c>
      <c r="B100" s="8" t="s">
        <v>195</v>
      </c>
      <c r="C100" s="15">
        <f aca="true" t="shared" si="5" ref="C100:E101">C101</f>
        <v>805</v>
      </c>
      <c r="D100" s="15">
        <f t="shared" si="5"/>
        <v>780</v>
      </c>
      <c r="E100" s="15">
        <f t="shared" si="5"/>
        <v>76</v>
      </c>
    </row>
    <row r="101" spans="1:5" ht="36" customHeight="1">
      <c r="A101" s="5" t="s">
        <v>71</v>
      </c>
      <c r="B101" s="7" t="s">
        <v>196</v>
      </c>
      <c r="C101" s="3">
        <f t="shared" si="5"/>
        <v>805</v>
      </c>
      <c r="D101" s="3">
        <f t="shared" si="5"/>
        <v>780</v>
      </c>
      <c r="E101" s="3">
        <f t="shared" si="5"/>
        <v>76</v>
      </c>
    </row>
    <row r="102" spans="1:5" s="1" customFormat="1" ht="30">
      <c r="A102" s="5" t="s">
        <v>72</v>
      </c>
      <c r="B102" s="7" t="s">
        <v>197</v>
      </c>
      <c r="C102" s="3">
        <v>805</v>
      </c>
      <c r="D102" s="3">
        <v>780</v>
      </c>
      <c r="E102" s="3">
        <v>76</v>
      </c>
    </row>
    <row r="103" spans="1:5" s="1" customFormat="1" ht="47.25">
      <c r="A103" s="30" t="s">
        <v>161</v>
      </c>
      <c r="B103" s="8" t="s">
        <v>198</v>
      </c>
      <c r="C103" s="9">
        <f>C126+C116+C120+C104+C112+C106+C108+C110+C118+C114</f>
        <v>898788.5</v>
      </c>
      <c r="D103" s="9">
        <f>D126+D116+D120+D104+D112+D106+D108+D110+D118+D114</f>
        <v>193952.9</v>
      </c>
      <c r="E103" s="9">
        <f>E126+E116+E120+E104+E112+E106+E108+E110+E118+E114</f>
        <v>354060.3</v>
      </c>
    </row>
    <row r="104" spans="1:5" s="1" customFormat="1" ht="90">
      <c r="A104" s="5" t="s">
        <v>244</v>
      </c>
      <c r="B104" s="7" t="s">
        <v>248</v>
      </c>
      <c r="C104" s="3">
        <f>C105</f>
        <v>24315</v>
      </c>
      <c r="D104" s="3">
        <f>D105</f>
        <v>27279</v>
      </c>
      <c r="E104" s="3">
        <f>E105</f>
        <v>28743</v>
      </c>
    </row>
    <row r="105" spans="1:5" s="1" customFormat="1" ht="127.5" customHeight="1">
      <c r="A105" s="5" t="s">
        <v>301</v>
      </c>
      <c r="B105" s="7" t="s">
        <v>249</v>
      </c>
      <c r="C105" s="3">
        <v>24315</v>
      </c>
      <c r="D105" s="3">
        <v>27279</v>
      </c>
      <c r="E105" s="3">
        <v>28743</v>
      </c>
    </row>
    <row r="106" spans="1:5" s="1" customFormat="1" ht="60">
      <c r="A106" s="5" t="s">
        <v>259</v>
      </c>
      <c r="B106" s="7" t="s">
        <v>258</v>
      </c>
      <c r="C106" s="3">
        <f>C107</f>
        <v>0</v>
      </c>
      <c r="D106" s="3">
        <f>D107</f>
        <v>5956.6</v>
      </c>
      <c r="E106" s="3">
        <f>E107</f>
        <v>0</v>
      </c>
    </row>
    <row r="107" spans="1:5" s="1" customFormat="1" ht="81.75" customHeight="1">
      <c r="A107" s="5" t="s">
        <v>260</v>
      </c>
      <c r="B107" s="7" t="s">
        <v>257</v>
      </c>
      <c r="C107" s="3">
        <v>0</v>
      </c>
      <c r="D107" s="3">
        <v>5956.6</v>
      </c>
      <c r="E107" s="3">
        <v>0</v>
      </c>
    </row>
    <row r="108" spans="1:5" s="1" customFormat="1" ht="45.75" customHeight="1">
      <c r="A108" s="5" t="s">
        <v>255</v>
      </c>
      <c r="B108" s="7" t="s">
        <v>253</v>
      </c>
      <c r="C108" s="3">
        <f>C109</f>
        <v>160870.2</v>
      </c>
      <c r="D108" s="3">
        <f>D109</f>
        <v>0</v>
      </c>
      <c r="E108" s="3">
        <f>E109</f>
        <v>0</v>
      </c>
    </row>
    <row r="109" spans="1:5" s="1" customFormat="1" ht="52.5" customHeight="1">
      <c r="A109" s="5" t="s">
        <v>256</v>
      </c>
      <c r="B109" s="7" t="s">
        <v>254</v>
      </c>
      <c r="C109" s="3">
        <v>160870.2</v>
      </c>
      <c r="D109" s="3">
        <v>0</v>
      </c>
      <c r="E109" s="3">
        <v>0</v>
      </c>
    </row>
    <row r="110" spans="1:5" s="1" customFormat="1" ht="60" customHeight="1">
      <c r="A110" s="5" t="s">
        <v>2</v>
      </c>
      <c r="B110" s="7" t="s">
        <v>0</v>
      </c>
      <c r="C110" s="3">
        <f>C111</f>
        <v>31279</v>
      </c>
      <c r="D110" s="3">
        <f>D111</f>
        <v>33511</v>
      </c>
      <c r="E110" s="3">
        <f>E111</f>
        <v>29731</v>
      </c>
    </row>
    <row r="111" spans="1:5" s="1" customFormat="1" ht="77.25" customHeight="1">
      <c r="A111" s="5" t="s">
        <v>3</v>
      </c>
      <c r="B111" s="7" t="s">
        <v>1</v>
      </c>
      <c r="C111" s="3">
        <v>31279</v>
      </c>
      <c r="D111" s="3">
        <v>33511</v>
      </c>
      <c r="E111" s="3">
        <v>29731</v>
      </c>
    </row>
    <row r="112" spans="1:5" s="1" customFormat="1" ht="38.25" customHeight="1">
      <c r="A112" s="5" t="s">
        <v>252</v>
      </c>
      <c r="B112" s="7" t="s">
        <v>250</v>
      </c>
      <c r="C112" s="3">
        <f>C113</f>
        <v>893.9</v>
      </c>
      <c r="D112" s="3">
        <f>D113</f>
        <v>1797</v>
      </c>
      <c r="E112" s="3">
        <f>E113</f>
        <v>1748</v>
      </c>
    </row>
    <row r="113" spans="1:5" s="1" customFormat="1" ht="51" customHeight="1">
      <c r="A113" s="5" t="s">
        <v>274</v>
      </c>
      <c r="B113" s="7" t="s">
        <v>251</v>
      </c>
      <c r="C113" s="3">
        <v>893.9</v>
      </c>
      <c r="D113" s="3">
        <v>1797</v>
      </c>
      <c r="E113" s="3">
        <v>1748</v>
      </c>
    </row>
    <row r="114" spans="1:5" s="1" customFormat="1" ht="51" customHeight="1">
      <c r="A114" s="37" t="s">
        <v>277</v>
      </c>
      <c r="B114" s="38" t="s">
        <v>278</v>
      </c>
      <c r="C114" s="35">
        <f>C115</f>
        <v>8000</v>
      </c>
      <c r="D114" s="35">
        <f>D115</f>
        <v>0</v>
      </c>
      <c r="E114" s="35">
        <f>E115</f>
        <v>0</v>
      </c>
    </row>
    <row r="115" spans="1:5" s="1" customFormat="1" ht="51" customHeight="1">
      <c r="A115" s="37" t="s">
        <v>279</v>
      </c>
      <c r="B115" s="38" t="s">
        <v>280</v>
      </c>
      <c r="C115" s="35">
        <v>8000</v>
      </c>
      <c r="D115" s="35">
        <v>0</v>
      </c>
      <c r="E115" s="35">
        <v>0</v>
      </c>
    </row>
    <row r="116" spans="1:5" s="1" customFormat="1" ht="102.75" customHeight="1">
      <c r="A116" s="10" t="s">
        <v>214</v>
      </c>
      <c r="B116" s="7" t="s">
        <v>199</v>
      </c>
      <c r="C116" s="3">
        <f>C117</f>
        <v>22486</v>
      </c>
      <c r="D116" s="3">
        <f>D117</f>
        <v>28827</v>
      </c>
      <c r="E116" s="3">
        <f>E117</f>
        <v>28827</v>
      </c>
    </row>
    <row r="117" spans="1:5" s="1" customFormat="1" ht="120.75" customHeight="1">
      <c r="A117" s="10" t="s">
        <v>193</v>
      </c>
      <c r="B117" s="7" t="s">
        <v>200</v>
      </c>
      <c r="C117" s="3">
        <v>22486</v>
      </c>
      <c r="D117" s="3">
        <v>28827</v>
      </c>
      <c r="E117" s="3">
        <v>28827</v>
      </c>
    </row>
    <row r="118" spans="1:5" s="1" customFormat="1" ht="44.25" customHeight="1">
      <c r="A118" s="39" t="s">
        <v>291</v>
      </c>
      <c r="B118" s="38" t="s">
        <v>293</v>
      </c>
      <c r="C118" s="35">
        <f>C119</f>
        <v>82151.2</v>
      </c>
      <c r="D118" s="35">
        <f>D119</f>
        <v>0</v>
      </c>
      <c r="E118" s="35">
        <f>E119</f>
        <v>75143.3</v>
      </c>
    </row>
    <row r="119" spans="1:5" s="1" customFormat="1" ht="48.75" customHeight="1">
      <c r="A119" s="39" t="s">
        <v>292</v>
      </c>
      <c r="B119" s="38" t="s">
        <v>294</v>
      </c>
      <c r="C119" s="35">
        <v>82151.2</v>
      </c>
      <c r="D119" s="35">
        <v>0</v>
      </c>
      <c r="E119" s="35">
        <v>75143.3</v>
      </c>
    </row>
    <row r="120" spans="1:5" s="1" customFormat="1" ht="45">
      <c r="A120" s="10" t="s">
        <v>215</v>
      </c>
      <c r="B120" s="7" t="s">
        <v>217</v>
      </c>
      <c r="C120" s="3">
        <f>C121</f>
        <v>541092</v>
      </c>
      <c r="D120" s="3">
        <f>D121</f>
        <v>62331</v>
      </c>
      <c r="E120" s="3">
        <f>E121</f>
        <v>71600.7</v>
      </c>
    </row>
    <row r="121" spans="1:5" s="1" customFormat="1" ht="49.5" customHeight="1">
      <c r="A121" s="10" t="s">
        <v>216</v>
      </c>
      <c r="B121" s="7" t="s">
        <v>218</v>
      </c>
      <c r="C121" s="3">
        <f>C123+C124+C125</f>
        <v>541092</v>
      </c>
      <c r="D121" s="3">
        <f>D123+D124+D125</f>
        <v>62331</v>
      </c>
      <c r="E121" s="3">
        <f>E123+E124+E125</f>
        <v>71600.7</v>
      </c>
    </row>
    <row r="122" spans="1:5" s="1" customFormat="1" ht="15">
      <c r="A122" s="10" t="s">
        <v>77</v>
      </c>
      <c r="B122" s="7"/>
      <c r="C122" s="3"/>
      <c r="D122" s="3"/>
      <c r="E122" s="3"/>
    </row>
    <row r="123" spans="1:5" s="1" customFormat="1" ht="75">
      <c r="A123" s="10" t="s">
        <v>219</v>
      </c>
      <c r="B123" s="7" t="s">
        <v>218</v>
      </c>
      <c r="C123" s="3">
        <v>0</v>
      </c>
      <c r="D123" s="3">
        <v>62331</v>
      </c>
      <c r="E123" s="3">
        <v>71600.7</v>
      </c>
    </row>
    <row r="124" spans="1:5" s="1" customFormat="1" ht="90">
      <c r="A124" s="10" t="s">
        <v>220</v>
      </c>
      <c r="B124" s="7" t="s">
        <v>218</v>
      </c>
      <c r="C124" s="3">
        <v>541092</v>
      </c>
      <c r="D124" s="3">
        <v>0</v>
      </c>
      <c r="E124" s="3">
        <v>0</v>
      </c>
    </row>
    <row r="125" spans="1:5" s="1" customFormat="1" ht="75">
      <c r="A125" s="10" t="s">
        <v>286</v>
      </c>
      <c r="B125" s="7" t="s">
        <v>218</v>
      </c>
      <c r="C125" s="3"/>
      <c r="D125" s="3"/>
      <c r="E125" s="3"/>
    </row>
    <row r="126" spans="1:5" s="1" customFormat="1" ht="15">
      <c r="A126" s="10" t="s">
        <v>230</v>
      </c>
      <c r="B126" s="7" t="s">
        <v>231</v>
      </c>
      <c r="C126" s="3">
        <f>C127</f>
        <v>27701.2</v>
      </c>
      <c r="D126" s="3">
        <f>D127</f>
        <v>34251.3</v>
      </c>
      <c r="E126" s="3">
        <f>E127</f>
        <v>118267.3</v>
      </c>
    </row>
    <row r="127" spans="1:5" s="1" customFormat="1" ht="15">
      <c r="A127" s="10" t="s">
        <v>162</v>
      </c>
      <c r="B127" s="7" t="s">
        <v>201</v>
      </c>
      <c r="C127" s="3">
        <f>C129+C130+C131+C132+C133+C134+C135+C136+C137+C138</f>
        <v>27701.2</v>
      </c>
      <c r="D127" s="3">
        <f>D129+D130+D131+D132+D133+D134+D135+D136+D137+D138</f>
        <v>34251.3</v>
      </c>
      <c r="E127" s="3">
        <f>E129+E130+E131+E132+E133+E134+E135+E136+E137+E138</f>
        <v>118267.3</v>
      </c>
    </row>
    <row r="128" spans="1:5" s="1" customFormat="1" ht="15">
      <c r="A128" s="5" t="s">
        <v>77</v>
      </c>
      <c r="B128" s="7"/>
      <c r="C128" s="3"/>
      <c r="D128" s="3"/>
      <c r="E128" s="3"/>
    </row>
    <row r="129" spans="1:5" s="1" customFormat="1" ht="75">
      <c r="A129" s="5" t="s">
        <v>281</v>
      </c>
      <c r="B129" s="7" t="s">
        <v>201</v>
      </c>
      <c r="C129" s="3">
        <v>0</v>
      </c>
      <c r="D129" s="3">
        <v>0</v>
      </c>
      <c r="E129" s="3">
        <v>94540</v>
      </c>
    </row>
    <row r="130" spans="1:5" s="1" customFormat="1" ht="90">
      <c r="A130" s="37" t="s">
        <v>282</v>
      </c>
      <c r="B130" s="38" t="s">
        <v>201</v>
      </c>
      <c r="C130" s="35">
        <v>0</v>
      </c>
      <c r="D130" s="35">
        <v>281.3</v>
      </c>
      <c r="E130" s="35">
        <v>286.3</v>
      </c>
    </row>
    <row r="131" spans="1:5" s="1" customFormat="1" ht="45">
      <c r="A131" s="5" t="s">
        <v>186</v>
      </c>
      <c r="B131" s="7" t="s">
        <v>201</v>
      </c>
      <c r="C131" s="3">
        <v>2848</v>
      </c>
      <c r="D131" s="3">
        <v>2848</v>
      </c>
      <c r="E131" s="3">
        <v>2848</v>
      </c>
    </row>
    <row r="132" spans="1:6" s="1" customFormat="1" ht="45">
      <c r="A132" s="5" t="s">
        <v>245</v>
      </c>
      <c r="B132" s="7" t="s">
        <v>201</v>
      </c>
      <c r="C132" s="3">
        <v>309</v>
      </c>
      <c r="D132" s="3">
        <v>309</v>
      </c>
      <c r="E132" s="3">
        <v>309</v>
      </c>
      <c r="F132" s="4"/>
    </row>
    <row r="133" spans="1:5" s="1" customFormat="1" ht="45">
      <c r="A133" s="5" t="s">
        <v>194</v>
      </c>
      <c r="B133" s="7" t="s">
        <v>201</v>
      </c>
      <c r="C133" s="3">
        <v>4766.2</v>
      </c>
      <c r="D133" s="3">
        <v>0</v>
      </c>
      <c r="E133" s="3">
        <v>0</v>
      </c>
    </row>
    <row r="134" spans="1:5" s="1" customFormat="1" ht="129.75" customHeight="1">
      <c r="A134" s="5" t="s">
        <v>283</v>
      </c>
      <c r="B134" s="7" t="s">
        <v>201</v>
      </c>
      <c r="C134" s="3">
        <v>0</v>
      </c>
      <c r="D134" s="3">
        <v>583</v>
      </c>
      <c r="E134" s="3">
        <v>0</v>
      </c>
    </row>
    <row r="135" spans="1:5" s="1" customFormat="1" ht="120">
      <c r="A135" s="5" t="s">
        <v>27</v>
      </c>
      <c r="B135" s="7" t="s">
        <v>201</v>
      </c>
      <c r="C135" s="3">
        <v>204</v>
      </c>
      <c r="D135" s="3">
        <v>206</v>
      </c>
      <c r="E135" s="3">
        <v>223</v>
      </c>
    </row>
    <row r="136" spans="1:5" s="1" customFormat="1" ht="60">
      <c r="A136" s="5" t="s">
        <v>246</v>
      </c>
      <c r="B136" s="7" t="s">
        <v>201</v>
      </c>
      <c r="C136" s="3">
        <v>0</v>
      </c>
      <c r="D136" s="3">
        <v>0</v>
      </c>
      <c r="E136" s="3">
        <v>2336</v>
      </c>
    </row>
    <row r="137" spans="1:5" s="1" customFormat="1" ht="75">
      <c r="A137" s="5" t="s">
        <v>284</v>
      </c>
      <c r="B137" s="7" t="s">
        <v>201</v>
      </c>
      <c r="C137" s="3">
        <v>0</v>
      </c>
      <c r="D137" s="3">
        <v>12299</v>
      </c>
      <c r="E137" s="3">
        <v>0</v>
      </c>
    </row>
    <row r="138" spans="1:5" s="1" customFormat="1" ht="105">
      <c r="A138" s="5" t="s">
        <v>26</v>
      </c>
      <c r="B138" s="7" t="s">
        <v>201</v>
      </c>
      <c r="C138" s="3">
        <v>19574</v>
      </c>
      <c r="D138" s="3">
        <v>17725</v>
      </c>
      <c r="E138" s="3">
        <v>17725</v>
      </c>
    </row>
    <row r="139" spans="1:5" ht="31.5">
      <c r="A139" s="30" t="s">
        <v>152</v>
      </c>
      <c r="B139" s="8" t="s">
        <v>202</v>
      </c>
      <c r="C139" s="9">
        <f>C145+C157+C173+C140+C161+C159+C167+C163+C171+C165+C169</f>
        <v>849311</v>
      </c>
      <c r="D139" s="9">
        <f>D145+D157+D173+D140+D161+D159+D167+D163+D171+D165+D169</f>
        <v>845683</v>
      </c>
      <c r="E139" s="9">
        <f>E145+E157+E173+E140+E161+E159+E167+E163+E171+E165+E169</f>
        <v>847265</v>
      </c>
    </row>
    <row r="140" spans="1:5" ht="45">
      <c r="A140" s="10" t="s">
        <v>171</v>
      </c>
      <c r="B140" s="7" t="s">
        <v>232</v>
      </c>
      <c r="C140" s="3">
        <f>C141</f>
        <v>16879</v>
      </c>
      <c r="D140" s="3">
        <f>D141</f>
        <v>17423</v>
      </c>
      <c r="E140" s="3">
        <f>E141</f>
        <v>18004</v>
      </c>
    </row>
    <row r="141" spans="1:5" ht="45">
      <c r="A141" s="5" t="s">
        <v>172</v>
      </c>
      <c r="B141" s="7" t="s">
        <v>203</v>
      </c>
      <c r="C141" s="3">
        <f>C143+C144</f>
        <v>16879</v>
      </c>
      <c r="D141" s="3">
        <f>D143+D144</f>
        <v>17423</v>
      </c>
      <c r="E141" s="3">
        <f>E143+E144</f>
        <v>18004</v>
      </c>
    </row>
    <row r="142" spans="1:5" ht="15">
      <c r="A142" s="5" t="s">
        <v>173</v>
      </c>
      <c r="B142" s="7"/>
      <c r="C142" s="3"/>
      <c r="D142" s="3"/>
      <c r="E142" s="3"/>
    </row>
    <row r="143" spans="1:5" ht="30">
      <c r="A143" s="28" t="s">
        <v>174</v>
      </c>
      <c r="B143" s="7" t="s">
        <v>203</v>
      </c>
      <c r="C143" s="3">
        <v>14730</v>
      </c>
      <c r="D143" s="3">
        <v>15274</v>
      </c>
      <c r="E143" s="3">
        <v>15855</v>
      </c>
    </row>
    <row r="144" spans="1:5" ht="30">
      <c r="A144" s="28" t="s">
        <v>175</v>
      </c>
      <c r="B144" s="7" t="s">
        <v>203</v>
      </c>
      <c r="C144" s="3">
        <v>2149</v>
      </c>
      <c r="D144" s="3">
        <v>2149</v>
      </c>
      <c r="E144" s="3">
        <v>2149</v>
      </c>
    </row>
    <row r="145" spans="1:5" ht="45.75" customHeight="1">
      <c r="A145" s="10" t="s">
        <v>154</v>
      </c>
      <c r="B145" s="7" t="s">
        <v>204</v>
      </c>
      <c r="C145" s="3">
        <f>C146</f>
        <v>11423</v>
      </c>
      <c r="D145" s="3">
        <f>D146</f>
        <v>11413</v>
      </c>
      <c r="E145" s="3">
        <f>E146</f>
        <v>11414</v>
      </c>
    </row>
    <row r="146" spans="1:5" ht="48" customHeight="1">
      <c r="A146" s="5" t="s">
        <v>153</v>
      </c>
      <c r="B146" s="7" t="s">
        <v>205</v>
      </c>
      <c r="C146" s="3">
        <f>C148+C150+C149+C151+C152+C153+C154+C155+C156</f>
        <v>11423</v>
      </c>
      <c r="D146" s="3">
        <f>D148+D150+D149+D151+D152+D153+D154+D155+D156</f>
        <v>11413</v>
      </c>
      <c r="E146" s="3">
        <f>E148+E150+E149+E151+E152+E153+E154+E155+E156</f>
        <v>11414</v>
      </c>
    </row>
    <row r="147" spans="1:5" ht="15">
      <c r="A147" s="5" t="s">
        <v>77</v>
      </c>
      <c r="B147" s="7"/>
      <c r="C147" s="3"/>
      <c r="D147" s="3"/>
      <c r="E147" s="3"/>
    </row>
    <row r="148" spans="1:5" ht="120">
      <c r="A148" s="10" t="s">
        <v>302</v>
      </c>
      <c r="B148" s="7" t="s">
        <v>205</v>
      </c>
      <c r="C148" s="3">
        <v>1629</v>
      </c>
      <c r="D148" s="3">
        <v>1619</v>
      </c>
      <c r="E148" s="3">
        <v>1620</v>
      </c>
    </row>
    <row r="149" spans="1:5" ht="105">
      <c r="A149" s="10" t="s">
        <v>303</v>
      </c>
      <c r="B149" s="7" t="s">
        <v>205</v>
      </c>
      <c r="C149" s="3">
        <v>2195</v>
      </c>
      <c r="D149" s="3">
        <v>2195</v>
      </c>
      <c r="E149" s="3">
        <v>2195</v>
      </c>
    </row>
    <row r="150" spans="1:5" ht="120">
      <c r="A150" s="10" t="s">
        <v>187</v>
      </c>
      <c r="B150" s="7" t="s">
        <v>205</v>
      </c>
      <c r="C150" s="3">
        <v>13</v>
      </c>
      <c r="D150" s="3">
        <v>13</v>
      </c>
      <c r="E150" s="3">
        <v>13</v>
      </c>
    </row>
    <row r="151" spans="1:5" s="1" customFormat="1" ht="186" customHeight="1">
      <c r="A151" s="10" t="s">
        <v>188</v>
      </c>
      <c r="B151" s="7" t="s">
        <v>205</v>
      </c>
      <c r="C151" s="3">
        <v>3688</v>
      </c>
      <c r="D151" s="3">
        <v>3688</v>
      </c>
      <c r="E151" s="3">
        <v>3688</v>
      </c>
    </row>
    <row r="152" spans="1:5" s="1" customFormat="1" ht="109.5" customHeight="1">
      <c r="A152" s="10" t="s">
        <v>304</v>
      </c>
      <c r="B152" s="7" t="s">
        <v>205</v>
      </c>
      <c r="C152" s="3">
        <v>1137</v>
      </c>
      <c r="D152" s="3">
        <v>1137</v>
      </c>
      <c r="E152" s="3">
        <v>1137</v>
      </c>
    </row>
    <row r="153" spans="1:5" s="1" customFormat="1" ht="91.5" customHeight="1">
      <c r="A153" s="10" t="s">
        <v>189</v>
      </c>
      <c r="B153" s="7" t="s">
        <v>205</v>
      </c>
      <c r="C153" s="3">
        <v>662</v>
      </c>
      <c r="D153" s="3">
        <v>662</v>
      </c>
      <c r="E153" s="3">
        <v>662</v>
      </c>
    </row>
    <row r="154" spans="1:5" s="1" customFormat="1" ht="95.25" customHeight="1">
      <c r="A154" s="10" t="s">
        <v>190</v>
      </c>
      <c r="B154" s="7" t="s">
        <v>205</v>
      </c>
      <c r="C154" s="3">
        <v>984</v>
      </c>
      <c r="D154" s="3">
        <v>984</v>
      </c>
      <c r="E154" s="3">
        <v>984</v>
      </c>
    </row>
    <row r="155" spans="1:5" s="1" customFormat="1" ht="210" customHeight="1">
      <c r="A155" s="10" t="s">
        <v>237</v>
      </c>
      <c r="B155" s="7" t="s">
        <v>205</v>
      </c>
      <c r="C155" s="3">
        <v>478</v>
      </c>
      <c r="D155" s="3">
        <v>478</v>
      </c>
      <c r="E155" s="3">
        <v>478</v>
      </c>
    </row>
    <row r="156" spans="1:5" s="1" customFormat="1" ht="121.5" customHeight="1">
      <c r="A156" s="10" t="s">
        <v>269</v>
      </c>
      <c r="B156" s="7" t="s">
        <v>205</v>
      </c>
      <c r="C156" s="3">
        <v>637</v>
      </c>
      <c r="D156" s="3">
        <v>637</v>
      </c>
      <c r="E156" s="3">
        <v>637</v>
      </c>
    </row>
    <row r="157" spans="1:5" s="1" customFormat="1" ht="90">
      <c r="A157" s="10" t="s">
        <v>155</v>
      </c>
      <c r="B157" s="6" t="s">
        <v>206</v>
      </c>
      <c r="C157" s="3">
        <f>C158</f>
        <v>18650</v>
      </c>
      <c r="D157" s="3">
        <f>D158</f>
        <v>18650</v>
      </c>
      <c r="E157" s="3">
        <f>E158</f>
        <v>18650</v>
      </c>
    </row>
    <row r="158" spans="1:5" s="1" customFormat="1" ht="90" customHeight="1">
      <c r="A158" s="10" t="s">
        <v>146</v>
      </c>
      <c r="B158" s="6" t="s">
        <v>207</v>
      </c>
      <c r="C158" s="3">
        <v>18650</v>
      </c>
      <c r="D158" s="3">
        <v>18650</v>
      </c>
      <c r="E158" s="3">
        <v>18650</v>
      </c>
    </row>
    <row r="159" spans="1:5" ht="77.25" customHeight="1">
      <c r="A159" s="32" t="s">
        <v>178</v>
      </c>
      <c r="B159" s="6" t="s">
        <v>208</v>
      </c>
      <c r="C159" s="3">
        <f>C160</f>
        <v>8130</v>
      </c>
      <c r="D159" s="3">
        <f>D160</f>
        <v>5420</v>
      </c>
      <c r="E159" s="3">
        <f>E160</f>
        <v>8130</v>
      </c>
    </row>
    <row r="160" spans="1:5" ht="75">
      <c r="A160" s="10" t="s">
        <v>179</v>
      </c>
      <c r="B160" s="6" t="s">
        <v>209</v>
      </c>
      <c r="C160" s="3">
        <v>8130</v>
      </c>
      <c r="D160" s="3">
        <v>5420</v>
      </c>
      <c r="E160" s="3">
        <v>8130</v>
      </c>
    </row>
    <row r="161" spans="1:5" ht="45">
      <c r="A161" s="10" t="s">
        <v>176</v>
      </c>
      <c r="B161" s="6" t="s">
        <v>210</v>
      </c>
      <c r="C161" s="3">
        <f>C162</f>
        <v>4802</v>
      </c>
      <c r="D161" s="3">
        <f>D162</f>
        <v>4802</v>
      </c>
      <c r="E161" s="3">
        <f>E162</f>
        <v>4802</v>
      </c>
    </row>
    <row r="162" spans="1:5" ht="45" customHeight="1">
      <c r="A162" s="10" t="s">
        <v>177</v>
      </c>
      <c r="B162" s="6" t="s">
        <v>211</v>
      </c>
      <c r="C162" s="3">
        <v>4802</v>
      </c>
      <c r="D162" s="3">
        <v>4802</v>
      </c>
      <c r="E162" s="3">
        <v>4802</v>
      </c>
    </row>
    <row r="163" spans="1:5" ht="60">
      <c r="A163" s="28" t="s">
        <v>233</v>
      </c>
      <c r="B163" s="6" t="s">
        <v>234</v>
      </c>
      <c r="C163" s="3">
        <f>C164</f>
        <v>2</v>
      </c>
      <c r="D163" s="3">
        <f>D164</f>
        <v>485</v>
      </c>
      <c r="E163" s="3">
        <f>E164</f>
        <v>44</v>
      </c>
    </row>
    <row r="164" spans="1:5" ht="75">
      <c r="A164" s="28" t="s">
        <v>235</v>
      </c>
      <c r="B164" s="6" t="s">
        <v>236</v>
      </c>
      <c r="C164" s="3">
        <v>2</v>
      </c>
      <c r="D164" s="3">
        <v>485</v>
      </c>
      <c r="E164" s="3">
        <v>44</v>
      </c>
    </row>
    <row r="165" spans="1:5" ht="60">
      <c r="A165" s="33" t="s">
        <v>287</v>
      </c>
      <c r="B165" s="34" t="s">
        <v>289</v>
      </c>
      <c r="C165" s="35">
        <f>C166</f>
        <v>1246</v>
      </c>
      <c r="D165" s="35">
        <f>D166</f>
        <v>0</v>
      </c>
      <c r="E165" s="35">
        <f>E166</f>
        <v>0</v>
      </c>
    </row>
    <row r="166" spans="1:5" ht="75">
      <c r="A166" s="33" t="s">
        <v>288</v>
      </c>
      <c r="B166" s="34" t="s">
        <v>290</v>
      </c>
      <c r="C166" s="35">
        <v>1246</v>
      </c>
      <c r="D166" s="35">
        <v>0</v>
      </c>
      <c r="E166" s="35">
        <v>0</v>
      </c>
    </row>
    <row r="167" spans="1:5" ht="75">
      <c r="A167" s="10" t="s">
        <v>182</v>
      </c>
      <c r="B167" s="6" t="s">
        <v>183</v>
      </c>
      <c r="C167" s="3">
        <f>C168</f>
        <v>0</v>
      </c>
      <c r="D167" s="3">
        <f>D168</f>
        <v>1269</v>
      </c>
      <c r="E167" s="3">
        <f>E168</f>
        <v>0</v>
      </c>
    </row>
    <row r="168" spans="1:5" ht="90">
      <c r="A168" s="10" t="s">
        <v>181</v>
      </c>
      <c r="B168" s="6" t="s">
        <v>180</v>
      </c>
      <c r="C168" s="3">
        <v>0</v>
      </c>
      <c r="D168" s="3">
        <v>1269</v>
      </c>
      <c r="E168" s="3">
        <v>0</v>
      </c>
    </row>
    <row r="169" spans="1:5" ht="75">
      <c r="A169" s="39" t="s">
        <v>297</v>
      </c>
      <c r="B169" s="34" t="s">
        <v>295</v>
      </c>
      <c r="C169" s="35">
        <f>C170</f>
        <v>19842</v>
      </c>
      <c r="D169" s="35">
        <f>D170</f>
        <v>19842</v>
      </c>
      <c r="E169" s="35">
        <f>E170</f>
        <v>19842</v>
      </c>
    </row>
    <row r="170" spans="1:5" ht="75">
      <c r="A170" s="39" t="s">
        <v>298</v>
      </c>
      <c r="B170" s="34" t="s">
        <v>296</v>
      </c>
      <c r="C170" s="35">
        <v>19842</v>
      </c>
      <c r="D170" s="35">
        <v>19842</v>
      </c>
      <c r="E170" s="35">
        <v>19842</v>
      </c>
    </row>
    <row r="171" spans="1:5" ht="30">
      <c r="A171" s="10" t="s">
        <v>242</v>
      </c>
      <c r="B171" s="6" t="s">
        <v>240</v>
      </c>
      <c r="C171" s="3">
        <f>C172</f>
        <v>1958</v>
      </c>
      <c r="D171" s="3">
        <f>D172</f>
        <v>0</v>
      </c>
      <c r="E171" s="3">
        <f>E172</f>
        <v>0</v>
      </c>
    </row>
    <row r="172" spans="1:5" ht="45">
      <c r="A172" s="10" t="s">
        <v>243</v>
      </c>
      <c r="B172" s="6" t="s">
        <v>241</v>
      </c>
      <c r="C172" s="3">
        <v>1958</v>
      </c>
      <c r="D172" s="3">
        <v>0</v>
      </c>
      <c r="E172" s="3">
        <v>0</v>
      </c>
    </row>
    <row r="173" spans="1:5" ht="20.25" customHeight="1">
      <c r="A173" s="28" t="s">
        <v>73</v>
      </c>
      <c r="B173" s="6" t="s">
        <v>212</v>
      </c>
      <c r="C173" s="3">
        <f>C174</f>
        <v>766379</v>
      </c>
      <c r="D173" s="3">
        <f>D174</f>
        <v>766379</v>
      </c>
      <c r="E173" s="3">
        <f>E174</f>
        <v>766379</v>
      </c>
    </row>
    <row r="174" spans="1:5" ht="22.5" customHeight="1">
      <c r="A174" s="28" t="s">
        <v>74</v>
      </c>
      <c r="B174" s="6" t="s">
        <v>213</v>
      </c>
      <c r="C174" s="3">
        <f>C176+C177</f>
        <v>766379</v>
      </c>
      <c r="D174" s="3">
        <f>D176+D177</f>
        <v>766379</v>
      </c>
      <c r="E174" s="3">
        <f>E176+E177</f>
        <v>766379</v>
      </c>
    </row>
    <row r="175" spans="1:5" ht="15">
      <c r="A175" s="28" t="s">
        <v>77</v>
      </c>
      <c r="B175" s="6"/>
      <c r="C175" s="3"/>
      <c r="D175" s="3"/>
      <c r="E175" s="3"/>
    </row>
    <row r="176" spans="1:5" ht="225.75" customHeight="1">
      <c r="A176" s="10" t="s">
        <v>191</v>
      </c>
      <c r="B176" s="6" t="s">
        <v>213</v>
      </c>
      <c r="C176" s="3">
        <v>424204</v>
      </c>
      <c r="D176" s="3">
        <v>424204</v>
      </c>
      <c r="E176" s="3">
        <v>424204</v>
      </c>
    </row>
    <row r="177" spans="1:5" ht="174.75" customHeight="1">
      <c r="A177" s="29" t="s">
        <v>192</v>
      </c>
      <c r="B177" s="6" t="s">
        <v>213</v>
      </c>
      <c r="C177" s="3">
        <v>342175</v>
      </c>
      <c r="D177" s="3">
        <v>342175</v>
      </c>
      <c r="E177" s="3">
        <v>342175</v>
      </c>
    </row>
    <row r="178" spans="1:5" ht="22.5" customHeight="1">
      <c r="A178" s="17" t="s">
        <v>75</v>
      </c>
      <c r="B178" s="6"/>
      <c r="C178" s="9">
        <f>C98+C12</f>
        <v>2836827.5</v>
      </c>
      <c r="D178" s="9">
        <f>D98+D12</f>
        <v>2104865.9</v>
      </c>
      <c r="E178" s="9">
        <f>E98+E12</f>
        <v>2284064.3</v>
      </c>
    </row>
    <row r="179" spans="1:5" ht="51.75" customHeight="1">
      <c r="A179" s="10" t="s">
        <v>114</v>
      </c>
      <c r="B179" s="31"/>
      <c r="C179" s="2">
        <v>295262</v>
      </c>
      <c r="D179" s="2">
        <v>242198</v>
      </c>
      <c r="E179" s="2">
        <v>213525</v>
      </c>
    </row>
  </sheetData>
  <sheetProtection/>
  <mergeCells count="10">
    <mergeCell ref="B1:E1"/>
    <mergeCell ref="B2:E2"/>
    <mergeCell ref="B3:E3"/>
    <mergeCell ref="B4:E4"/>
    <mergeCell ref="A7:E7"/>
    <mergeCell ref="C10:E10"/>
    <mergeCell ref="A10:A11"/>
    <mergeCell ref="B10:B11"/>
    <mergeCell ref="A9:E9"/>
    <mergeCell ref="A8:E8"/>
  </mergeCells>
  <printOptions/>
  <pageMargins left="0.6692913385826772" right="0.1968503937007874" top="0.3937007874015748" bottom="0.2362204724409449" header="0.1574803149606299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Татьяна</cp:lastModifiedBy>
  <cp:lastPrinted>2020-10-28T09:50:34Z</cp:lastPrinted>
  <dcterms:created xsi:type="dcterms:W3CDTF">2009-10-07T06:28:13Z</dcterms:created>
  <dcterms:modified xsi:type="dcterms:W3CDTF">2020-10-30T12:09:36Z</dcterms:modified>
  <cp:category/>
  <cp:version/>
  <cp:contentType/>
  <cp:contentStatus/>
</cp:coreProperties>
</file>