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лгострочная 2013-2017 гг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'Долгострочная 2013-2017 гг'!$15:$15</definedName>
    <definedName name="_xlnm.Print_Area" localSheetId="0">'Долгострочная 2013-2017 гг'!$A$1:$P$438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65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Исток -конкурс 2009 проектирование. Взято из ТЗ по конкурсу Исток</t>
        </r>
      </text>
    </comment>
    <comment ref="B373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Платан</t>
        </r>
      </text>
    </comment>
    <comment ref="B377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Платан</t>
        </r>
      </text>
    </comment>
    <comment ref="B381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СКБ ИРЭ РАН (Абрамов)</t>
        </r>
      </text>
    </comment>
    <comment ref="B389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СТК "СОЮЗ"</t>
        </r>
      </text>
    </comment>
    <comment ref="B393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Бекап-Трейдинг</t>
        </r>
      </text>
    </comment>
    <comment ref="B397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ИРЭ-Полюс</t>
        </r>
      </text>
    </comment>
    <comment ref="B401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Магратеп</t>
        </r>
      </text>
    </comment>
    <comment ref="B405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10"/>
            <color indexed="8"/>
            <rFont val="Tahoma"/>
            <family val="2"/>
          </rPr>
          <t>Випс-Мед</t>
        </r>
      </text>
    </comment>
    <comment ref="B409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8"/>
            <color indexed="8"/>
            <rFont val="Tahoma"/>
            <family val="2"/>
          </rPr>
          <t>Лазерпак</t>
        </r>
      </text>
    </comment>
    <comment ref="B413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8"/>
            <color indexed="8"/>
            <rFont val="Tahoma"/>
            <family val="2"/>
          </rPr>
          <t>Лазерпак</t>
        </r>
      </text>
    </comment>
    <comment ref="B417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8"/>
            <color indexed="8"/>
            <rFont val="Tahoma"/>
            <family val="2"/>
          </rPr>
          <t>Лазерпак</t>
        </r>
      </text>
    </comment>
    <comment ref="B421" authorId="0">
      <text>
        <r>
          <rPr>
            <b/>
            <sz val="8"/>
            <color indexed="8"/>
            <rFont val="Tahoma"/>
            <family val="2"/>
          </rPr>
          <t xml:space="preserve">Оксана:
</t>
        </r>
        <r>
          <rPr>
            <sz val="8"/>
            <color indexed="8"/>
            <rFont val="Tahoma"/>
            <family val="2"/>
          </rPr>
          <t>Лазерпак</t>
        </r>
      </text>
    </comment>
  </commentList>
</comments>
</file>

<file path=xl/sharedStrings.xml><?xml version="1.0" encoding="utf-8"?>
<sst xmlns="http://schemas.openxmlformats.org/spreadsheetml/2006/main" count="635" uniqueCount="197">
  <si>
    <t>Приложение</t>
  </si>
  <si>
    <t>к постановлению администрации города</t>
  </si>
  <si>
    <t>Программные  мероприятия</t>
  </si>
  <si>
    <t>ФБ-</t>
  </si>
  <si>
    <t>средства из федерального бюджета</t>
  </si>
  <si>
    <t>ОБ-</t>
  </si>
  <si>
    <t>средства из областного бюджета</t>
  </si>
  <si>
    <t>МБ-</t>
  </si>
  <si>
    <t>средства из местного бюджета</t>
  </si>
  <si>
    <t>И-</t>
  </si>
  <si>
    <t>иные источники финансирования</t>
  </si>
  <si>
    <t>тыс. руб.</t>
  </si>
  <si>
    <t>№ п/п</t>
  </si>
  <si>
    <t>Наименование проекта</t>
  </si>
  <si>
    <t>ВСЕГО по источникам финансирования</t>
  </si>
  <si>
    <t>Финансирование выполнения программы по годам</t>
  </si>
  <si>
    <t>Раздел  "Развитие и поддержка социальной инфраструктуры наукоградов"</t>
  </si>
  <si>
    <t>1. Капитальное строительство</t>
  </si>
  <si>
    <t>1.  Капитальное строительство</t>
  </si>
  <si>
    <t>1.1.</t>
  </si>
  <si>
    <t>Создание производственной базы инновационного территориального кластера "Фрязино" (ФГУП "НПП "Исток") по направлению сверхвысокочастотной электроники, радиолокации и телекоммуникаций</t>
  </si>
  <si>
    <t>ФБ</t>
  </si>
  <si>
    <t>ОБ</t>
  </si>
  <si>
    <t>МБ</t>
  </si>
  <si>
    <t>И</t>
  </si>
  <si>
    <t>1.2.</t>
  </si>
  <si>
    <t>Создание производственной базы инновационного территориального кластера "Фрязино" и технопарка "Фотоника" (ООО "НТО "ИРЭ-Полюс") по выпуску волоконных лазеров, телекоммуникационных систем и медицинского оборудования</t>
  </si>
  <si>
    <t>1.3.</t>
  </si>
  <si>
    <t>Строительство  Культурно-досугового центра по адресу: Московская область, г. Фрязино, пересечение  ул. Советская и проспекта Мира, вблизи дома №7 по проспекту Мира</t>
  </si>
  <si>
    <t>1.4.</t>
  </si>
  <si>
    <t>Проектирование и строительство городского ЗАГСа с гостиницей  и паркингом площадью 2,6 тыс. м2 (Общественно -деловой центр)</t>
  </si>
  <si>
    <t>1.5.</t>
  </si>
  <si>
    <t xml:space="preserve">Строительство транспортной развязки на муниципальной  территории набережной реки Любосеевка  с выходом на проспект Мира </t>
  </si>
  <si>
    <t>1.6.</t>
  </si>
  <si>
    <t>Жилищное строительство</t>
  </si>
  <si>
    <t>1.7.</t>
  </si>
  <si>
    <t xml:space="preserve">Подготовка проектной документации по планировке территории улиц в городе на площади 47,2 га </t>
  </si>
  <si>
    <t>1.8.</t>
  </si>
  <si>
    <t>Оформление исходно-разрешительной документации, проектирование и строительство ледового дворца  спорта по адресу: Московская область, г. Фрязино, ул. Комсомольская</t>
  </si>
  <si>
    <t>1.9.</t>
  </si>
  <si>
    <t>Проектирование и строительство физкультурно-оздоровительного комплекса с плавательным бассейном</t>
  </si>
  <si>
    <t>ИТОГО по направлению:</t>
  </si>
  <si>
    <t>2. Развитие системы образования</t>
  </si>
  <si>
    <t>2.1.</t>
  </si>
  <si>
    <t>Реконструкция детского сада  (бывшая ДШИ) по адресу: Спортивный проезд, д.4</t>
  </si>
  <si>
    <t>2.2.</t>
  </si>
  <si>
    <t>Создание инновационного общеобразовательного учреждения-центр профильной подготовки школьников на базе муниципального общеобразовательного учреждения средняя общеобразовательная школа №2 с углубленным изучением отдельных предметов.</t>
  </si>
  <si>
    <t>2.3.</t>
  </si>
  <si>
    <t>Формирование спортивно-оздоровительного комплекса  на базе муниципального  общеобразовательного учреждения средняя общеобразовательная школа №1 с углубленным изучением отдельных предметов</t>
  </si>
  <si>
    <t>2.4.</t>
  </si>
  <si>
    <t>"Лицей-социально-культурный центр" - центр по развитию общего  и дополнительного образования детей - создание комплексного социокультурного центра в микрорайоне на базе муниципального общеобразовательного учреждения лицей</t>
  </si>
  <si>
    <t>2.5.</t>
  </si>
  <si>
    <t>"Гимназия -ресурсный центр по внедрению инновационных технологий гуманитарного образования"-развитие  исследовательско-проектных технологий в условиях реализации концепции профильного  образования на базе муниципального общеобразовательного учреждения гимназия</t>
  </si>
  <si>
    <t>2.6.</t>
  </si>
  <si>
    <t>Реализация проекта "Школа. ВУЗ. Карьера". Создание единого  центра развития человеческих ресурсов для самоопределения школьников в условиях рыночной экономики</t>
  </si>
  <si>
    <t>2.7.</t>
  </si>
  <si>
    <t>Реализация президентской инициативы  "Наша новая школа". Создание муниципального центра для развития способностей детей "Одаренные дети"</t>
  </si>
  <si>
    <t>2.8.</t>
  </si>
  <si>
    <t xml:space="preserve">"Реконструкция  здания городской общеобразовательной школы № 3"   </t>
  </si>
  <si>
    <t>3. Развитие системы здравоохранения,  физкультуры  и спорта</t>
  </si>
  <si>
    <t xml:space="preserve">Здравоохранение, физкультура и спорт </t>
  </si>
  <si>
    <t>3.1.</t>
  </si>
  <si>
    <t xml:space="preserve">Приобретение медицинского оборудования для укрепления материально-технической базы  здравоохранения </t>
  </si>
  <si>
    <t>3.2.</t>
  </si>
  <si>
    <t>Приобретение медицинской мебели для корпусов после капитального ремонта (хирургический корпус, взрослая поликлиника) МУЗ "Центральная городская больница им. М.В. Гольца"</t>
  </si>
  <si>
    <t>3.3.</t>
  </si>
  <si>
    <t>Капитальный ремонт  инфекционного корпуса МУЗ "Центральная городская больница им. М.В. Гольца"</t>
  </si>
  <si>
    <t>3.4.</t>
  </si>
  <si>
    <t>Капитальный ремонт родильного дома МУЗ "Центральная городская больница им. М.В. Гольца"</t>
  </si>
  <si>
    <t>3.5.</t>
  </si>
  <si>
    <t>Облицовка внешних стен хирургического корпуса МУЗ "Центральная городская больница им. М.В. Гольца"</t>
  </si>
  <si>
    <t>3.6.</t>
  </si>
  <si>
    <t>Капитальный ремонт детской поликлиники МУЗ "Центральная городская больница им. М.В. Гольца"</t>
  </si>
  <si>
    <t>3.7.</t>
  </si>
  <si>
    <t>Приобретение автотранспорта для  МУЗ "Центральная городская больница им. М.В. Гольца"</t>
  </si>
  <si>
    <t>3.8.</t>
  </si>
  <si>
    <t>Капитальный ремонт гаража МУЗ "Центральная городская больница им. М.В. Гольца"</t>
  </si>
  <si>
    <t>3.9.</t>
  </si>
  <si>
    <t xml:space="preserve">Капитальный ремонт прачечной МУЗ "Центральная городская больница им. М.В. Гольца" </t>
  </si>
  <si>
    <t>3.10.</t>
  </si>
  <si>
    <t>Приобретение оборудования  для прачечной МУЗ "Центральная городская больница им. М.В. Гольца"</t>
  </si>
  <si>
    <t>3.11.</t>
  </si>
  <si>
    <t>Капитальный ремонт ПАО МУЗ "Центральная городская больница им. М.В. Гольца"</t>
  </si>
  <si>
    <t>3.12.</t>
  </si>
  <si>
    <t>Приобретение медицинской мебели для детской поликлиники , роддома, инфекционного корпуса и патологоанатомического  отделения  МУЗ "Центральная городская больница им. М.В. Гольца"</t>
  </si>
  <si>
    <t>3.13.</t>
  </si>
  <si>
    <t>3.14.</t>
  </si>
  <si>
    <t>3.15.</t>
  </si>
  <si>
    <t xml:space="preserve">Приобретение соответствующего оборудования МАУЗ "Фрязинская стоматологическая поликлиника"с использованием нанотехнологий для оказания качественной терапевтической  стоматологической помощи </t>
  </si>
  <si>
    <t>3.16.</t>
  </si>
  <si>
    <t xml:space="preserve"> Приобретение соответствующего оборудования МАУЗ "Фрязинская стоматологическая поликлиника" для  внедрения электронных услуг в учреждении </t>
  </si>
  <si>
    <t xml:space="preserve">Физкультура и спорт </t>
  </si>
  <si>
    <t>3.17.</t>
  </si>
  <si>
    <t>Ремонт спортивного корпуса МУ "ФОЦ "Олимп" г.Фрязино", приобретение оборудования и механизмов для содержания стадиона</t>
  </si>
  <si>
    <t>3.18.</t>
  </si>
  <si>
    <t>Приобретение спортивного инвентаря и механизмов для МОУ ДОД "КДЮСШ г. Фрязино"</t>
  </si>
  <si>
    <t>3.19.</t>
  </si>
  <si>
    <t>Строительство футбольного поля с искусственным покрытием</t>
  </si>
  <si>
    <t>3.20.</t>
  </si>
  <si>
    <t>Проведение проектно-изыскательских работ и строительство Физкультурно-оздоровительного комплекса каркасно-надувного типа для МОУ ДОД "КДЮСШ г. Фрязино"</t>
  </si>
  <si>
    <t>4. Развитие молодежной политики</t>
  </si>
  <si>
    <t>4.1.</t>
  </si>
  <si>
    <t>Проектирование, строительство  и оснащение оборудованием инновационного молодежного центра</t>
  </si>
  <si>
    <t>5. Развитие культуры и искусства</t>
  </si>
  <si>
    <t>5.1.</t>
  </si>
  <si>
    <t>Проектирование, строительство и оснащение оборудованием юношеской библиотеки</t>
  </si>
  <si>
    <t>5.2.</t>
  </si>
  <si>
    <t>Создание "виртуального музея-выставки" в МУ "Культурный центр г. Фрязино"</t>
  </si>
  <si>
    <t>5.3.</t>
  </si>
  <si>
    <t>5.4.</t>
  </si>
  <si>
    <t>Капитальный ремонт  и приобретение оборудования  для библиотек города</t>
  </si>
  <si>
    <t>5.5.</t>
  </si>
  <si>
    <t>Материально-техническое оснащение учреждений культуры</t>
  </si>
  <si>
    <t>5.6.</t>
  </si>
  <si>
    <t>Приобретение сборно-разборной сцены для  проведения культурно-массовых мероприятий в весенне-летний период</t>
  </si>
  <si>
    <t>5.7.</t>
  </si>
  <si>
    <t>Проведение ремонтных работ в помещениях "Клуба "Ровесник" по адресу: проспект Десантников, 11 и ул. Нахимова, д.27</t>
  </si>
  <si>
    <t>5.8.</t>
  </si>
  <si>
    <t>Проведение ремонтных работ в помещениях 2 и 3 этажей МУ "Дворец культуры "Исток" г. Фрязино</t>
  </si>
  <si>
    <t>5.9.</t>
  </si>
  <si>
    <t>Проведение капитального ремонта кровли МУ "Центр культуры и досуга "Факел" г. Фрязино</t>
  </si>
  <si>
    <t>Раздел  "Создание единой информационной среды наукограда"</t>
  </si>
  <si>
    <t>1. Развитие информационной среды города</t>
  </si>
  <si>
    <t>Модернизация волоконно-оптической  мультисервисной  сети и городской системы видеонаблюдения</t>
  </si>
  <si>
    <t>Раздел  " Развитие и поддержка инженерной инфраструктуры города"</t>
  </si>
  <si>
    <t>1. Развитие городской теплосети</t>
  </si>
  <si>
    <t>Реконструкция тепловых сетей от ж/д №2а по ул. Советская до школы №1</t>
  </si>
  <si>
    <t xml:space="preserve">Реконструкция котельной </t>
  </si>
  <si>
    <t>Реконструкция тепловых сетей от УТ-299 до УТ-300 по ул. 60 лет СССР (вынос сетей из зоны строительства детского сада).</t>
  </si>
  <si>
    <t>Реконструкция тепловых сетей от котельной №14 до ул. Нахимова, 17</t>
  </si>
  <si>
    <t>Реконструкция котельной №11</t>
  </si>
  <si>
    <t xml:space="preserve">1.6. </t>
  </si>
  <si>
    <t>Реконструкция внутренней  системы газоснабжения котельной №15</t>
  </si>
  <si>
    <t>2. Развитие системы ЖКХ и городского хозяйства</t>
  </si>
  <si>
    <t>Текущий ремонт и содержание внутриквартальных дорог и тротуаров</t>
  </si>
  <si>
    <t>Обустройство малыми архитектурными формами и игровыми комплексами детских площадок</t>
  </si>
  <si>
    <t>Ремонт фасадов, межпанельных швов, внутриквартальных коммуникаций в муниципальных домах</t>
  </si>
  <si>
    <t>Ремонт подъездов в жилых домах</t>
  </si>
  <si>
    <t>Ремонт системы внутридомового электроснабжения</t>
  </si>
  <si>
    <t>3. Развитие сети водоснабжения и канализования</t>
  </si>
  <si>
    <t>Проектирование и реконструкция ВЗУ 1,2,4,5</t>
  </si>
  <si>
    <t>Проектирование и бурение 5-ти новых скважин на ВЗУ города в связи с большим износом существующих</t>
  </si>
  <si>
    <t>Проектирование и реконструкция КНС "Чижово", "Микрорайон", "Пушкинская", "Московская"</t>
  </si>
  <si>
    <t>Проектирование и строительство напорного коллектора dy-800мм от КНС "Московская" до КГ  РТС</t>
  </si>
  <si>
    <t>Проектирование и строительство напорного коллектора dy-600мм от КНС "Чижово" до КГ  РТС</t>
  </si>
  <si>
    <t>Реконструкция и капитальный ремонт водопроводных сетей города</t>
  </si>
  <si>
    <t>Реконструкция  и капитальный ремонт канализационных  сетей  города</t>
  </si>
  <si>
    <t>Приобретение нового оборудования и спецтехники</t>
  </si>
  <si>
    <t xml:space="preserve">Проектирование и строительство двух ниток напорного канализационного коллектора пропускной способностью 350 куб.м/час от КНС до камеры гашения в районе поселка РТС </t>
  </si>
  <si>
    <t>Реконструкция городской канализационной насосной станции (КНС-0,87) по пр. Мира, стр.3.</t>
  </si>
  <si>
    <t>4.  Развитие сети электроснабжения города</t>
  </si>
  <si>
    <t>Внедрение новых технологий  передачи, распределения и учета электроэнергии</t>
  </si>
  <si>
    <t>4.2.</t>
  </si>
  <si>
    <t>Проведение капитального ремонта сетей и систем управления</t>
  </si>
  <si>
    <t>Раздел  " Развитие и поддержка инновационной инфраструктуры города"</t>
  </si>
  <si>
    <t>Проекты научных исследований (прикладных и фундаментальных) в области  сверхвысокочастотной электроники и телекоммуникационных  систем связи</t>
  </si>
  <si>
    <t>Проекты научных исследований   в области волоконных лазеров, телекоммуникаций, лазерных технологий  медицинского оборудования и лазерного машиностроения</t>
  </si>
  <si>
    <t>Разработка и производство сверхвысоковакуумного  технологического оборудования</t>
  </si>
  <si>
    <t>Разработка и изготовление  опытно-промышленной установки для обработки  материалов и изделий посредством СВЧ нагрева</t>
  </si>
  <si>
    <t>Внедрение методов и принципов технологии "Бережливое производство</t>
  </si>
  <si>
    <t>Развитие технологий и организации производства жизненно необходимых импортозаменяющих лекарственных средств, в том числе, биотехнологического  производства иммуномодулятора  и противовирусных лекарственных средств</t>
  </si>
  <si>
    <t>Разработка и внедрение дистанционной беспроводной  многофункциональной системы  управления освещением  для жилых домов, промышленных и сельскохозяйственных объектов</t>
  </si>
  <si>
    <t>Разработка полупроводниковой компонентной базы для силовой электроники</t>
  </si>
  <si>
    <t>Разработка  модификаций 5- координатного  электроэрозионного станка для обработки материалов с разрешением менее 100 микрон</t>
  </si>
  <si>
    <t>1.10.</t>
  </si>
  <si>
    <t>Разработка технологии изготовления композитных панелей для  бронированной техники и средств  индивидуализации</t>
  </si>
  <si>
    <t>1.11.</t>
  </si>
  <si>
    <t xml:space="preserve"> Разработка   урофлоуметрических приборов   для компьютерной урологии  и компьютерной уродинамической системы</t>
  </si>
  <si>
    <t>1.12.</t>
  </si>
  <si>
    <t>Разработка фотолюминесцентных материалов  для перспективных устройств освещения, дисплейной и цифровой  подсветки рентгеночувствительных панелей.</t>
  </si>
  <si>
    <t>1.13.</t>
  </si>
  <si>
    <t>Проведение международных конференций и школ-семинаров для молодёжи  "Основы финслеровой геометрии и её приложения"</t>
  </si>
  <si>
    <t>1.14.</t>
  </si>
  <si>
    <t>Фундаментальные  и прикладные исследования в области  физики материалов, наноэлектроники, радиотехники и радиолокации, информатики</t>
  </si>
  <si>
    <t>1.15.</t>
  </si>
  <si>
    <t>Разработка методов контроля параметров состояния экологии и энергоресурса на рабочих местах</t>
  </si>
  <si>
    <t>1.16.</t>
  </si>
  <si>
    <t>Разработка цифровых звукоусиливающих приборов для слабослышащих людей</t>
  </si>
  <si>
    <t>2013 г.</t>
  </si>
  <si>
    <t>2014 г.</t>
  </si>
  <si>
    <t>2015 г.</t>
  </si>
  <si>
    <t>2016 г.</t>
  </si>
  <si>
    <t>2017 г.</t>
  </si>
  <si>
    <t>ВСЕГО по программе:</t>
  </si>
  <si>
    <t>».</t>
  </si>
  <si>
    <t>ИТОГО:</t>
  </si>
  <si>
    <t>ВСЕГО:</t>
  </si>
  <si>
    <t>В том числе, финансируемых за счет средств иных  межбюджетных трансфертов на развитие наукоградов (федеральный бюджет)</t>
  </si>
  <si>
    <t>Примечание: Суммы по мероприятиям уточняются ежегодно.</t>
  </si>
  <si>
    <t>Приобретение оборудования и мебели  в Дом И.И. Иванова  и  МУ "Культурный центр Фрязино"</t>
  </si>
  <si>
    <t xml:space="preserve">                              «Приложение №1</t>
  </si>
  <si>
    <t xml:space="preserve"> к долгосрочной целевой Программе «Обеспечение развития города Фрязино                            как наукограда Российской Федерации на 2013-2017 годы»</t>
  </si>
  <si>
    <t>Создание многофункционального центра</t>
  </si>
  <si>
    <t xml:space="preserve">Приобретение соответствующего оборудования (расширение спектра услуг) МАУЗ "Фрязинская стоматологическая поликлиника" с использованием нанотехнологий для оказания качественной физиотерапевтической стоматологической помощи </t>
  </si>
  <si>
    <t xml:space="preserve">Приобретение соответствующего оборудования (расширение  спектра услуг) МАУЗ "Фрязинская стоматологическая поликлиника" с использованием наноматериалов для оказания качественной хирургической  и ортодонтической  стоматологической помощи </t>
  </si>
  <si>
    <t>«Обеспечение развития города Фрязино как наукограда    Российской Федерации на 2013-2017 годы»</t>
  </si>
  <si>
    <r>
      <t>от __</t>
    </r>
    <r>
      <rPr>
        <u val="single"/>
        <sz val="10"/>
        <rFont val="Times New Roman"/>
        <family val="1"/>
      </rPr>
      <t>10.07.201</t>
    </r>
    <r>
      <rPr>
        <sz val="10"/>
        <rFont val="Times New Roman"/>
        <family val="1"/>
      </rPr>
      <t>3__ № _</t>
    </r>
    <r>
      <rPr>
        <u val="single"/>
        <sz val="10"/>
        <rFont val="Times New Roman"/>
        <family val="1"/>
      </rPr>
      <t>370</t>
    </r>
    <r>
      <rPr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</si>
</sst>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00_р_._-;\-* #,##0.000_р_._-;_-* \-???_р_._-;_-@_-"/>
    <numFmt numFmtId="174" formatCode="#,##0.00_р_."/>
    <numFmt numFmtId="175" formatCode="#,##0.0_р_."/>
    <numFmt numFmtId="176" formatCode="_-* #,##0.000\ _р_._-;\-* #,##0.000\ _р_._-;_-* &quot;-&quot;???\ _р_._-;_-@_-"/>
  </numFmts>
  <fonts count="5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13"/>
      <name val="Times New Roman"/>
      <family val="1"/>
    </font>
    <font>
      <sz val="10"/>
      <color indexed="13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1" fillId="32" borderId="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2" fontId="1" fillId="32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/>
    </xf>
    <xf numFmtId="0" fontId="30" fillId="32" borderId="0" xfId="0" applyFont="1" applyFill="1" applyBorder="1" applyAlignment="1">
      <alignment horizontal="center" wrapText="1"/>
    </xf>
    <xf numFmtId="0" fontId="30" fillId="32" borderId="12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3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vertical="top" wrapText="1"/>
    </xf>
    <xf numFmtId="172" fontId="30" fillId="32" borderId="12" xfId="0" applyNumberFormat="1" applyFont="1" applyFill="1" applyBorder="1" applyAlignment="1">
      <alignment vertical="center"/>
    </xf>
    <xf numFmtId="172" fontId="30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172" fontId="6" fillId="32" borderId="12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 horizontal="right"/>
    </xf>
    <xf numFmtId="173" fontId="30" fillId="32" borderId="12" xfId="0" applyNumberFormat="1" applyFont="1" applyFill="1" applyBorder="1" applyAlignment="1">
      <alignment vertical="center"/>
    </xf>
    <xf numFmtId="173" fontId="30" fillId="32" borderId="12" xfId="0" applyNumberFormat="1" applyFont="1" applyFill="1" applyBorder="1" applyAlignment="1">
      <alignment/>
    </xf>
    <xf numFmtId="173" fontId="6" fillId="32" borderId="12" xfId="0" applyNumberFormat="1" applyFont="1" applyFill="1" applyBorder="1" applyAlignment="1">
      <alignment/>
    </xf>
    <xf numFmtId="172" fontId="30" fillId="32" borderId="12" xfId="0" applyNumberFormat="1" applyFont="1" applyFill="1" applyBorder="1" applyAlignment="1">
      <alignment/>
    </xf>
    <xf numFmtId="0" fontId="6" fillId="32" borderId="12" xfId="0" applyNumberFormat="1" applyFont="1" applyFill="1" applyBorder="1" applyAlignment="1">
      <alignment horizontal="center" vertical="top"/>
    </xf>
    <xf numFmtId="174" fontId="6" fillId="32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172" fontId="30" fillId="0" borderId="12" xfId="0" applyNumberFormat="1" applyFont="1" applyFill="1" applyBorder="1" applyAlignment="1">
      <alignment horizontal="center" vertical="center"/>
    </xf>
    <xf numFmtId="172" fontId="30" fillId="0" borderId="12" xfId="0" applyNumberFormat="1" applyFont="1" applyFill="1" applyBorder="1" applyAlignment="1">
      <alignment horizontal="center"/>
    </xf>
    <xf numFmtId="174" fontId="6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30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172" fontId="30" fillId="0" borderId="12" xfId="0" applyNumberFormat="1" applyFont="1" applyFill="1" applyBorder="1" applyAlignment="1">
      <alignment vertical="center"/>
    </xf>
    <xf numFmtId="172" fontId="30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right"/>
    </xf>
    <xf numFmtId="0" fontId="30" fillId="0" borderId="12" xfId="0" applyFont="1" applyFill="1" applyBorder="1" applyAlignment="1">
      <alignment vertical="top" wrapText="1"/>
    </xf>
    <xf numFmtId="174" fontId="30" fillId="32" borderId="12" xfId="0" applyNumberFormat="1" applyFont="1" applyFill="1" applyBorder="1" applyAlignment="1">
      <alignment horizontal="center" vertical="center"/>
    </xf>
    <xf numFmtId="174" fontId="30" fillId="32" borderId="12" xfId="0" applyNumberFormat="1" applyFont="1" applyFill="1" applyBorder="1" applyAlignment="1">
      <alignment horizontal="center"/>
    </xf>
    <xf numFmtId="174" fontId="30" fillId="32" borderId="12" xfId="0" applyNumberFormat="1" applyFont="1" applyFill="1" applyBorder="1" applyAlignment="1">
      <alignment horizontal="center"/>
    </xf>
    <xf numFmtId="16" fontId="6" fillId="32" borderId="12" xfId="0" applyNumberFormat="1" applyFont="1" applyFill="1" applyBorder="1" applyAlignment="1">
      <alignment horizontal="center" vertical="top"/>
    </xf>
    <xf numFmtId="172" fontId="30" fillId="32" borderId="12" xfId="0" applyNumberFormat="1" applyFont="1" applyFill="1" applyBorder="1" applyAlignment="1">
      <alignment horizontal="center" vertical="center"/>
    </xf>
    <xf numFmtId="172" fontId="30" fillId="32" borderId="12" xfId="0" applyNumberFormat="1" applyFont="1" applyFill="1" applyBorder="1" applyAlignment="1">
      <alignment horizontal="center"/>
    </xf>
    <xf numFmtId="172" fontId="6" fillId="32" borderId="12" xfId="0" applyNumberFormat="1" applyFont="1" applyFill="1" applyBorder="1" applyAlignment="1">
      <alignment horizontal="center"/>
    </xf>
    <xf numFmtId="172" fontId="30" fillId="32" borderId="12" xfId="0" applyNumberFormat="1" applyFont="1" applyFill="1" applyBorder="1" applyAlignment="1">
      <alignment horizontal="center"/>
    </xf>
    <xf numFmtId="173" fontId="30" fillId="32" borderId="12" xfId="0" applyNumberFormat="1" applyFont="1" applyFill="1" applyBorder="1" applyAlignment="1">
      <alignment horizontal="center"/>
    </xf>
    <xf numFmtId="0" fontId="30" fillId="32" borderId="12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top"/>
    </xf>
    <xf numFmtId="0" fontId="30" fillId="32" borderId="12" xfId="0" applyFont="1" applyFill="1" applyBorder="1" applyAlignment="1">
      <alignment vertical="top" wrapText="1"/>
    </xf>
    <xf numFmtId="175" fontId="6" fillId="32" borderId="12" xfId="0" applyNumberFormat="1" applyFont="1" applyFill="1" applyBorder="1" applyAlignment="1">
      <alignment horizontal="center"/>
    </xf>
    <xf numFmtId="175" fontId="30" fillId="32" borderId="12" xfId="0" applyNumberFormat="1" applyFont="1" applyFill="1" applyBorder="1" applyAlignment="1">
      <alignment horizontal="center"/>
    </xf>
    <xf numFmtId="175" fontId="31" fillId="32" borderId="12" xfId="0" applyNumberFormat="1" applyFont="1" applyFill="1" applyBorder="1" applyAlignment="1">
      <alignment horizontal="center"/>
    </xf>
    <xf numFmtId="174" fontId="30" fillId="32" borderId="12" xfId="0" applyNumberFormat="1" applyFont="1" applyFill="1" applyBorder="1" applyAlignment="1">
      <alignment/>
    </xf>
    <xf numFmtId="174" fontId="30" fillId="0" borderId="12" xfId="0" applyNumberFormat="1" applyFont="1" applyFill="1" applyBorder="1" applyAlignment="1">
      <alignment/>
    </xf>
    <xf numFmtId="172" fontId="30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565"/>
  <sheetViews>
    <sheetView tabSelected="1" view="pageLayout" zoomScaleSheetLayoutView="75" workbookViewId="0" topLeftCell="A1">
      <selection activeCell="G3" sqref="G3:P3"/>
    </sheetView>
  </sheetViews>
  <sheetFormatPr defaultColWidth="9.140625" defaultRowHeight="12.75"/>
  <cols>
    <col min="1" max="1" width="4.7109375" style="1" customWidth="1"/>
    <col min="2" max="2" width="50.7109375" style="2" customWidth="1"/>
    <col min="3" max="3" width="23.00390625" style="3" customWidth="1"/>
    <col min="4" max="4" width="18.140625" style="4" customWidth="1"/>
    <col min="5" max="5" width="7.140625" style="3" customWidth="1"/>
    <col min="6" max="6" width="0.13671875" style="3" customWidth="1"/>
    <col min="7" max="7" width="13.8515625" style="3" customWidth="1"/>
    <col min="8" max="8" width="15.7109375" style="3" customWidth="1"/>
    <col min="9" max="9" width="16.00390625" style="3" customWidth="1"/>
    <col min="10" max="10" width="14.7109375" style="3" customWidth="1"/>
    <col min="11" max="13" width="0" style="5" hidden="1" customWidth="1"/>
    <col min="14" max="15" width="0" style="0" hidden="1" customWidth="1"/>
    <col min="16" max="16" width="5.421875" style="0" hidden="1" customWidth="1"/>
  </cols>
  <sheetData>
    <row r="1" spans="3:16" s="1" customFormat="1" ht="21.75" customHeight="1">
      <c r="C1" s="6"/>
      <c r="D1" s="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97"/>
      <c r="O1" s="97"/>
      <c r="P1" s="97"/>
    </row>
    <row r="2" spans="3:16" s="1" customFormat="1" ht="21.75" customHeight="1">
      <c r="C2" s="7"/>
      <c r="D2" s="7"/>
      <c r="E2" s="98"/>
      <c r="F2" s="98"/>
      <c r="G2" s="99" t="s">
        <v>1</v>
      </c>
      <c r="H2" s="99"/>
      <c r="I2" s="99"/>
      <c r="J2" s="99"/>
      <c r="K2" s="99"/>
      <c r="L2" s="99"/>
      <c r="M2" s="99"/>
      <c r="N2" s="99"/>
      <c r="O2" s="99"/>
      <c r="P2" s="99"/>
    </row>
    <row r="3" spans="3:16" s="1" customFormat="1" ht="21" customHeight="1">
      <c r="C3" s="7"/>
      <c r="D3" s="7"/>
      <c r="E3" s="98"/>
      <c r="F3" s="98"/>
      <c r="G3" s="99" t="s">
        <v>196</v>
      </c>
      <c r="H3" s="99"/>
      <c r="I3" s="99"/>
      <c r="J3" s="99"/>
      <c r="K3" s="99"/>
      <c r="L3" s="99"/>
      <c r="M3" s="99"/>
      <c r="N3" s="99"/>
      <c r="O3" s="99"/>
      <c r="P3" s="99"/>
    </row>
    <row r="4" spans="5:16" ht="22.5" customHeight="1">
      <c r="E4" s="100" t="s">
        <v>190</v>
      </c>
      <c r="F4" s="100"/>
      <c r="G4" s="101"/>
      <c r="H4" s="101"/>
      <c r="I4" s="101"/>
      <c r="J4" s="101"/>
      <c r="K4" s="19"/>
      <c r="L4" s="19"/>
      <c r="M4" s="19"/>
      <c r="N4" s="19"/>
      <c r="O4" s="19"/>
      <c r="P4" s="19"/>
    </row>
    <row r="5" spans="5:16" ht="33" customHeight="1">
      <c r="E5" s="102" t="s">
        <v>191</v>
      </c>
      <c r="F5" s="102"/>
      <c r="G5" s="102"/>
      <c r="H5" s="102"/>
      <c r="I5" s="102"/>
      <c r="J5" s="102"/>
      <c r="K5" s="19"/>
      <c r="L5" s="19"/>
      <c r="M5" s="19"/>
      <c r="N5" s="19"/>
      <c r="O5" s="19"/>
      <c r="P5" s="19"/>
    </row>
    <row r="6" spans="1:10" ht="26.2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36.75" customHeight="1">
      <c r="A7" s="39" t="s">
        <v>195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3" s="11" customFormat="1" ht="17.25" customHeight="1">
      <c r="A9" s="37" t="s">
        <v>3</v>
      </c>
      <c r="B9" s="36" t="s">
        <v>4</v>
      </c>
      <c r="C9" s="36"/>
      <c r="D9" s="8"/>
      <c r="E9" s="9"/>
      <c r="F9" s="9"/>
      <c r="G9" s="9"/>
      <c r="H9" s="9"/>
      <c r="I9" s="9"/>
      <c r="J9" s="9"/>
      <c r="K9" s="10"/>
      <c r="L9" s="10"/>
      <c r="M9" s="10"/>
    </row>
    <row r="10" spans="1:13" s="11" customFormat="1" ht="15.75">
      <c r="A10" s="37" t="s">
        <v>5</v>
      </c>
      <c r="B10" s="36" t="s">
        <v>6</v>
      </c>
      <c r="C10" s="36"/>
      <c r="D10" s="8"/>
      <c r="E10" s="9"/>
      <c r="F10" s="9"/>
      <c r="G10" s="9"/>
      <c r="H10" s="9"/>
      <c r="I10" s="9"/>
      <c r="J10" s="9"/>
      <c r="K10" s="10"/>
      <c r="L10" s="10"/>
      <c r="M10" s="10"/>
    </row>
    <row r="11" spans="1:13" s="11" customFormat="1" ht="15.75">
      <c r="A11" s="37" t="s">
        <v>7</v>
      </c>
      <c r="B11" s="36" t="s">
        <v>8</v>
      </c>
      <c r="C11" s="36"/>
      <c r="D11" s="8"/>
      <c r="E11" s="9"/>
      <c r="F11" s="9"/>
      <c r="G11" s="9"/>
      <c r="H11" s="9"/>
      <c r="I11" s="9"/>
      <c r="J11" s="9"/>
      <c r="K11" s="10"/>
      <c r="L11" s="10"/>
      <c r="M11" s="10"/>
    </row>
    <row r="12" spans="1:30" s="11" customFormat="1" ht="15.75">
      <c r="A12" s="37" t="s">
        <v>9</v>
      </c>
      <c r="B12" s="36" t="s">
        <v>10</v>
      </c>
      <c r="C12" s="36"/>
      <c r="D12" s="8"/>
      <c r="E12" s="9"/>
      <c r="F12" s="9"/>
      <c r="G12" s="9"/>
      <c r="H12" s="9"/>
      <c r="I12" s="9"/>
      <c r="J12" s="12" t="s">
        <v>11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5.75" customHeight="1">
      <c r="A13" s="40" t="s">
        <v>12</v>
      </c>
      <c r="B13" s="40" t="s">
        <v>13</v>
      </c>
      <c r="C13" s="40" t="s">
        <v>14</v>
      </c>
      <c r="D13" s="40"/>
      <c r="E13" s="40"/>
      <c r="F13" s="41"/>
      <c r="G13" s="42" t="s">
        <v>15</v>
      </c>
      <c r="H13" s="42"/>
      <c r="I13" s="42"/>
      <c r="J13" s="4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28.5" customHeight="1">
      <c r="A14" s="40"/>
      <c r="B14" s="40"/>
      <c r="C14" s="40"/>
      <c r="D14" s="40"/>
      <c r="E14" s="40"/>
      <c r="F14" s="43">
        <v>2013</v>
      </c>
      <c r="G14" s="43">
        <v>2014</v>
      </c>
      <c r="H14" s="43">
        <v>2015</v>
      </c>
      <c r="I14" s="43">
        <v>2016</v>
      </c>
      <c r="J14" s="43">
        <v>2017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4" customFormat="1" ht="16.5" customHeight="1">
      <c r="A15" s="44">
        <v>1</v>
      </c>
      <c r="B15" s="44">
        <v>2</v>
      </c>
      <c r="C15" s="45">
        <v>3</v>
      </c>
      <c r="D15" s="45"/>
      <c r="E15" s="45"/>
      <c r="F15" s="46">
        <v>4</v>
      </c>
      <c r="G15" s="46">
        <v>5</v>
      </c>
      <c r="H15" s="46">
        <v>6</v>
      </c>
      <c r="I15" s="46">
        <v>7</v>
      </c>
      <c r="J15" s="46">
        <v>8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2" customHeight="1">
      <c r="A16" s="47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.75" hidden="1">
      <c r="A17" s="47" t="s">
        <v>17</v>
      </c>
      <c r="B17" s="47"/>
      <c r="C17" s="47"/>
      <c r="D17" s="47"/>
      <c r="E17" s="47"/>
      <c r="F17" s="47"/>
      <c r="G17" s="47"/>
      <c r="H17" s="47"/>
      <c r="I17" s="47"/>
      <c r="J17" s="4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7.25" customHeight="1">
      <c r="A18" s="47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6" customFormat="1" ht="19.5" customHeight="1">
      <c r="A19" s="48" t="s">
        <v>19</v>
      </c>
      <c r="B19" s="49" t="s">
        <v>20</v>
      </c>
      <c r="C19" s="50">
        <f>D21+D20+D19</f>
        <v>11724300</v>
      </c>
      <c r="D19" s="51">
        <f>SUM(F19:J19)</f>
        <v>11724300</v>
      </c>
      <c r="E19" s="52" t="s">
        <v>21</v>
      </c>
      <c r="F19" s="53">
        <v>1507700</v>
      </c>
      <c r="G19" s="53">
        <v>1807500</v>
      </c>
      <c r="H19" s="53">
        <v>3182300</v>
      </c>
      <c r="I19" s="53">
        <v>2953900</v>
      </c>
      <c r="J19" s="53">
        <v>2272900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6" customFormat="1" ht="21" customHeight="1">
      <c r="A20" s="48"/>
      <c r="B20" s="49"/>
      <c r="C20" s="50"/>
      <c r="D20" s="51">
        <f>SUM(F20:J20)</f>
        <v>0</v>
      </c>
      <c r="E20" s="52" t="s">
        <v>22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6" customFormat="1" ht="21" customHeight="1">
      <c r="A21" s="48"/>
      <c r="B21" s="49"/>
      <c r="C21" s="50"/>
      <c r="D21" s="51">
        <f>SUM(F21:J21)</f>
        <v>0</v>
      </c>
      <c r="E21" s="52" t="s">
        <v>23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16" customFormat="1" ht="22.5" customHeight="1">
      <c r="A22" s="48"/>
      <c r="B22" s="49"/>
      <c r="C22" s="54">
        <f>SUM(F22:J22)</f>
        <v>0</v>
      </c>
      <c r="D22" s="54"/>
      <c r="E22" s="52" t="s">
        <v>24</v>
      </c>
      <c r="F22" s="53">
        <v>0</v>
      </c>
      <c r="G22" s="53">
        <v>0</v>
      </c>
      <c r="H22" s="53">
        <v>0</v>
      </c>
      <c r="I22" s="55">
        <v>0</v>
      </c>
      <c r="J22" s="53"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6" customFormat="1" ht="16.5" customHeight="1">
      <c r="A23" s="48" t="s">
        <v>25</v>
      </c>
      <c r="B23" s="49" t="s">
        <v>26</v>
      </c>
      <c r="C23" s="56">
        <f>D25+D24+D23</f>
        <v>0</v>
      </c>
      <c r="D23" s="57">
        <f>SUM(F23:J23)</f>
        <v>0</v>
      </c>
      <c r="E23" s="52" t="s">
        <v>21</v>
      </c>
      <c r="F23" s="58">
        <v>0</v>
      </c>
      <c r="G23" s="53">
        <v>0</v>
      </c>
      <c r="H23" s="53">
        <v>0</v>
      </c>
      <c r="I23" s="53">
        <v>0</v>
      </c>
      <c r="J23" s="53"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16" customFormat="1" ht="17.25" customHeight="1">
      <c r="A24" s="48"/>
      <c r="B24" s="49"/>
      <c r="C24" s="56"/>
      <c r="D24" s="57">
        <f>SUM(F24:J24)</f>
        <v>0</v>
      </c>
      <c r="E24" s="52" t="s">
        <v>22</v>
      </c>
      <c r="F24" s="58">
        <v>0</v>
      </c>
      <c r="G24" s="53">
        <v>0</v>
      </c>
      <c r="H24" s="53">
        <v>0</v>
      </c>
      <c r="I24" s="53">
        <v>0</v>
      </c>
      <c r="J24" s="53"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16" customFormat="1" ht="58.5" customHeight="1">
      <c r="A25" s="48"/>
      <c r="B25" s="49"/>
      <c r="C25" s="56"/>
      <c r="D25" s="57">
        <f>SUM(F25:J25)</f>
        <v>0</v>
      </c>
      <c r="E25" s="52" t="s">
        <v>23</v>
      </c>
      <c r="F25" s="58">
        <v>0</v>
      </c>
      <c r="G25" s="53">
        <v>0</v>
      </c>
      <c r="H25" s="53">
        <v>0</v>
      </c>
      <c r="I25" s="53">
        <v>0</v>
      </c>
      <c r="J25" s="53"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s="16" customFormat="1" ht="27" customHeight="1">
      <c r="A26" s="48"/>
      <c r="B26" s="49"/>
      <c r="C26" s="59">
        <f>F26+G26+H26+I26+J26</f>
        <v>7400000</v>
      </c>
      <c r="D26" s="59"/>
      <c r="E26" s="52" t="s">
        <v>24</v>
      </c>
      <c r="F26" s="53">
        <v>1500000</v>
      </c>
      <c r="G26" s="53">
        <v>2100000</v>
      </c>
      <c r="H26" s="53">
        <v>1400000</v>
      </c>
      <c r="I26" s="53">
        <v>1300000</v>
      </c>
      <c r="J26" s="53">
        <v>1100000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35.25" customHeight="1">
      <c r="A27" s="60" t="s">
        <v>27</v>
      </c>
      <c r="B27" s="49" t="s">
        <v>28</v>
      </c>
      <c r="C27" s="50">
        <f>SUM(D27:D29)</f>
        <v>183266.03999999998</v>
      </c>
      <c r="D27" s="51">
        <f>SUM(F27:J27)</f>
        <v>91519.5</v>
      </c>
      <c r="E27" s="61" t="s">
        <v>21</v>
      </c>
      <c r="F27" s="53">
        <v>30506.5</v>
      </c>
      <c r="G27" s="53">
        <v>30506.5</v>
      </c>
      <c r="H27" s="53">
        <v>30506.5</v>
      </c>
      <c r="I27" s="53">
        <v>0</v>
      </c>
      <c r="J27" s="53"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24.75" customHeight="1">
      <c r="A28" s="60"/>
      <c r="B28" s="49"/>
      <c r="C28" s="50"/>
      <c r="D28" s="51">
        <f>SUM(F28:J28)</f>
        <v>0</v>
      </c>
      <c r="E28" s="61" t="s">
        <v>22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30" customHeight="1">
      <c r="A29" s="60"/>
      <c r="B29" s="49"/>
      <c r="C29" s="50"/>
      <c r="D29" s="51">
        <f>SUM(F29:J29)</f>
        <v>91746.54</v>
      </c>
      <c r="E29" s="61" t="s">
        <v>23</v>
      </c>
      <c r="F29" s="53">
        <v>20000</v>
      </c>
      <c r="G29" s="53">
        <v>71746.54</v>
      </c>
      <c r="H29" s="53">
        <v>0</v>
      </c>
      <c r="I29" s="53">
        <v>0</v>
      </c>
      <c r="J29" s="53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27" customHeight="1">
      <c r="A30" s="60"/>
      <c r="B30" s="49"/>
      <c r="C30" s="59">
        <f>SUM(F30:J30)</f>
        <v>0</v>
      </c>
      <c r="D30" s="59"/>
      <c r="E30" s="61" t="s">
        <v>24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15"/>
      <c r="L30" s="15"/>
      <c r="M30" s="15"/>
      <c r="N30" s="15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17" customFormat="1" ht="24.75" customHeight="1">
      <c r="A31" s="48" t="s">
        <v>29</v>
      </c>
      <c r="B31" s="49" t="s">
        <v>30</v>
      </c>
      <c r="C31" s="56">
        <f>D31+D32+D33</f>
        <v>0</v>
      </c>
      <c r="D31" s="57">
        <f>SUM(F31:J31)</f>
        <v>0</v>
      </c>
      <c r="E31" s="61" t="s">
        <v>21</v>
      </c>
      <c r="F31" s="58">
        <v>0</v>
      </c>
      <c r="G31" s="53">
        <v>0</v>
      </c>
      <c r="H31" s="53">
        <v>0</v>
      </c>
      <c r="I31" s="53">
        <v>0</v>
      </c>
      <c r="J31" s="53">
        <v>0</v>
      </c>
      <c r="K31" s="15"/>
      <c r="L31" s="15"/>
      <c r="M31" s="15"/>
      <c r="N31" s="15"/>
      <c r="O31" s="1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7" customFormat="1" ht="22.5" customHeight="1">
      <c r="A32" s="48"/>
      <c r="B32" s="49"/>
      <c r="C32" s="56"/>
      <c r="D32" s="51">
        <v>0</v>
      </c>
      <c r="E32" s="61" t="s">
        <v>22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15"/>
      <c r="L32" s="15"/>
      <c r="M32" s="15"/>
      <c r="N32" s="15"/>
      <c r="O32" s="1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7" customFormat="1" ht="21" customHeight="1">
      <c r="A33" s="48"/>
      <c r="B33" s="49"/>
      <c r="C33" s="56"/>
      <c r="D33" s="51">
        <f>SUM(G33:J33)</f>
        <v>0</v>
      </c>
      <c r="E33" s="61" t="s">
        <v>23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15"/>
      <c r="L33" s="15"/>
      <c r="M33" s="15"/>
      <c r="N33" s="15"/>
      <c r="O33" s="1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7" customFormat="1" ht="30.75" customHeight="1">
      <c r="A34" s="48"/>
      <c r="B34" s="49"/>
      <c r="C34" s="59">
        <f>SUM(F34:J34)</f>
        <v>208900</v>
      </c>
      <c r="D34" s="59"/>
      <c r="E34" s="61" t="s">
        <v>24</v>
      </c>
      <c r="F34" s="53">
        <v>108900</v>
      </c>
      <c r="G34" s="53">
        <v>100000</v>
      </c>
      <c r="H34" s="53">
        <v>0</v>
      </c>
      <c r="I34" s="53">
        <v>0</v>
      </c>
      <c r="J34" s="53">
        <v>0</v>
      </c>
      <c r="K34" s="15"/>
      <c r="L34" s="15"/>
      <c r="M34" s="15"/>
      <c r="N34" s="15"/>
      <c r="O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8" customFormat="1" ht="19.5" customHeight="1">
      <c r="A35" s="48" t="s">
        <v>31</v>
      </c>
      <c r="B35" s="49" t="s">
        <v>32</v>
      </c>
      <c r="C35" s="50">
        <f>D35+D36+D37</f>
        <v>180000</v>
      </c>
      <c r="D35" s="51">
        <f>SUM(G35:J35)</f>
        <v>0</v>
      </c>
      <c r="E35" s="61" t="s">
        <v>21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18" customFormat="1" ht="20.25" customHeight="1">
      <c r="A36" s="48"/>
      <c r="B36" s="49"/>
      <c r="C36" s="50"/>
      <c r="D36" s="51">
        <f>SUM(F36:J36)</f>
        <v>180000</v>
      </c>
      <c r="E36" s="61" t="s">
        <v>22</v>
      </c>
      <c r="F36" s="53">
        <v>0</v>
      </c>
      <c r="G36" s="53">
        <v>60000</v>
      </c>
      <c r="H36" s="53">
        <v>60000</v>
      </c>
      <c r="I36" s="53">
        <v>60000</v>
      </c>
      <c r="J36" s="53"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18" customFormat="1" ht="21" customHeight="1">
      <c r="A37" s="48"/>
      <c r="B37" s="49"/>
      <c r="C37" s="50"/>
      <c r="D37" s="51">
        <v>0</v>
      </c>
      <c r="E37" s="61" t="s">
        <v>23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8" customFormat="1" ht="19.5" customHeight="1">
      <c r="A38" s="48"/>
      <c r="B38" s="49"/>
      <c r="C38" s="59">
        <f>SUM(G38:J38)</f>
        <v>0</v>
      </c>
      <c r="D38" s="59"/>
      <c r="E38" s="61" t="s">
        <v>24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17" customFormat="1" ht="33" customHeight="1">
      <c r="A39" s="48" t="s">
        <v>33</v>
      </c>
      <c r="B39" s="49" t="s">
        <v>34</v>
      </c>
      <c r="C39" s="50">
        <f>SUM(D39:D41)</f>
        <v>0</v>
      </c>
      <c r="D39" s="51">
        <f>SUM(F39:J39)</f>
        <v>0</v>
      </c>
      <c r="E39" s="61" t="s">
        <v>21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15"/>
      <c r="L39" s="15"/>
      <c r="M39" s="15"/>
      <c r="N39" s="15"/>
      <c r="O39" s="1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7" customFormat="1" ht="26.25" customHeight="1">
      <c r="A40" s="48"/>
      <c r="B40" s="49"/>
      <c r="C40" s="50"/>
      <c r="D40" s="51">
        <f>SUM(F40:J40)</f>
        <v>0</v>
      </c>
      <c r="E40" s="61" t="s">
        <v>22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7" customFormat="1" ht="26.25" customHeight="1">
      <c r="A41" s="48"/>
      <c r="B41" s="49"/>
      <c r="C41" s="50"/>
      <c r="D41" s="51">
        <f>SUM(F41:J41)</f>
        <v>0</v>
      </c>
      <c r="E41" s="61" t="s">
        <v>23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17" customFormat="1" ht="22.5" customHeight="1">
      <c r="A42" s="48"/>
      <c r="B42" s="49"/>
      <c r="C42" s="59">
        <f>F42+G42+H42+I42+J42</f>
        <v>6000000</v>
      </c>
      <c r="D42" s="59"/>
      <c r="E42" s="61" t="s">
        <v>24</v>
      </c>
      <c r="F42" s="53">
        <v>1200000</v>
      </c>
      <c r="G42" s="53">
        <v>1000000</v>
      </c>
      <c r="H42" s="53">
        <v>1300000</v>
      </c>
      <c r="I42" s="53">
        <v>1400000</v>
      </c>
      <c r="J42" s="53">
        <v>1100000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7" customFormat="1" ht="26.25" customHeight="1">
      <c r="A43" s="48" t="s">
        <v>35</v>
      </c>
      <c r="B43" s="49" t="s">
        <v>36</v>
      </c>
      <c r="C43" s="50">
        <f>SUM(D43:D45)</f>
        <v>23100</v>
      </c>
      <c r="D43" s="51">
        <f>SUM(F43:J43)</f>
        <v>0</v>
      </c>
      <c r="E43" s="61" t="s">
        <v>21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17" customFormat="1" ht="29.25" customHeight="1">
      <c r="A44" s="48"/>
      <c r="B44" s="49"/>
      <c r="C44" s="50"/>
      <c r="D44" s="51">
        <f>SUM(F44:J44)</f>
        <v>0</v>
      </c>
      <c r="E44" s="61" t="s">
        <v>22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17" customFormat="1" ht="33.75" customHeight="1">
      <c r="A45" s="48"/>
      <c r="B45" s="49"/>
      <c r="C45" s="50"/>
      <c r="D45" s="51">
        <f>SUM(F45:J45)</f>
        <v>23100</v>
      </c>
      <c r="E45" s="61" t="s">
        <v>23</v>
      </c>
      <c r="F45" s="53">
        <v>0</v>
      </c>
      <c r="G45" s="53">
        <v>4400</v>
      </c>
      <c r="H45" s="53">
        <v>8800</v>
      </c>
      <c r="I45" s="53">
        <v>6300</v>
      </c>
      <c r="J45" s="53">
        <v>3600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17" customFormat="1" ht="25.5" customHeight="1">
      <c r="A46" s="48"/>
      <c r="B46" s="49"/>
      <c r="C46" s="59">
        <f>F46+G46+H46+I46+J46</f>
        <v>17300</v>
      </c>
      <c r="D46" s="59"/>
      <c r="E46" s="61" t="s">
        <v>24</v>
      </c>
      <c r="F46" s="53">
        <v>4700</v>
      </c>
      <c r="G46" s="53">
        <v>3200</v>
      </c>
      <c r="H46" s="53">
        <v>3200</v>
      </c>
      <c r="I46" s="53">
        <v>3100</v>
      </c>
      <c r="J46" s="53">
        <v>3100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5.5" customHeight="1">
      <c r="A47" s="48" t="s">
        <v>37</v>
      </c>
      <c r="B47" s="49" t="s">
        <v>38</v>
      </c>
      <c r="C47" s="50">
        <f>D47+D48+D49</f>
        <v>200000</v>
      </c>
      <c r="D47" s="57">
        <f>SUM(F47:J47)</f>
        <v>0</v>
      </c>
      <c r="E47" s="61" t="s">
        <v>21</v>
      </c>
      <c r="F47" s="58">
        <v>0</v>
      </c>
      <c r="G47" s="53">
        <v>0</v>
      </c>
      <c r="H47" s="53">
        <v>0</v>
      </c>
      <c r="I47" s="53">
        <v>0</v>
      </c>
      <c r="J47" s="53">
        <v>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25.5" customHeight="1">
      <c r="A48" s="48"/>
      <c r="B48" s="49"/>
      <c r="C48" s="50"/>
      <c r="D48" s="57">
        <f>SUM(F48:J48)</f>
        <v>200000</v>
      </c>
      <c r="E48" s="61" t="s">
        <v>22</v>
      </c>
      <c r="F48" s="53">
        <v>0</v>
      </c>
      <c r="G48" s="53">
        <v>100000</v>
      </c>
      <c r="H48" s="53">
        <v>100000</v>
      </c>
      <c r="I48" s="53">
        <v>0</v>
      </c>
      <c r="J48" s="53">
        <v>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20.25" customHeight="1">
      <c r="A49" s="48"/>
      <c r="B49" s="49"/>
      <c r="C49" s="50"/>
      <c r="D49" s="57">
        <f>SUM(F49:J49)</f>
        <v>0</v>
      </c>
      <c r="E49" s="61" t="s">
        <v>23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71.25" customHeight="1">
      <c r="A50" s="48"/>
      <c r="B50" s="49"/>
      <c r="C50" s="59">
        <v>0</v>
      </c>
      <c r="D50" s="59"/>
      <c r="E50" s="61" t="s">
        <v>24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21" customHeight="1">
      <c r="A51" s="48" t="s">
        <v>39</v>
      </c>
      <c r="B51" s="62" t="s">
        <v>40</v>
      </c>
      <c r="C51" s="63">
        <f>D51+D52+D53</f>
        <v>120000</v>
      </c>
      <c r="D51" s="64">
        <f>SUM(F51:J51)</f>
        <v>0</v>
      </c>
      <c r="E51" s="65" t="s">
        <v>21</v>
      </c>
      <c r="F51" s="66">
        <v>0</v>
      </c>
      <c r="G51" s="66">
        <v>0</v>
      </c>
      <c r="H51" s="66">
        <v>0</v>
      </c>
      <c r="I51" s="66"/>
      <c r="J51" s="6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8.75" customHeight="1">
      <c r="A52" s="48"/>
      <c r="B52" s="62"/>
      <c r="C52" s="63"/>
      <c r="D52" s="64">
        <f>SUM(F52:J52)</f>
        <v>112500</v>
      </c>
      <c r="E52" s="65" t="s">
        <v>22</v>
      </c>
      <c r="F52" s="66">
        <v>0</v>
      </c>
      <c r="G52" s="66">
        <v>14250</v>
      </c>
      <c r="H52" s="66">
        <v>98250</v>
      </c>
      <c r="I52" s="66">
        <v>0</v>
      </c>
      <c r="J52" s="66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9.5" customHeight="1">
      <c r="A53" s="48"/>
      <c r="B53" s="62"/>
      <c r="C53" s="63"/>
      <c r="D53" s="64">
        <f>SUM(F53:J53)</f>
        <v>7500</v>
      </c>
      <c r="E53" s="65" t="s">
        <v>23</v>
      </c>
      <c r="F53" s="66">
        <v>0</v>
      </c>
      <c r="G53" s="66">
        <v>750</v>
      </c>
      <c r="H53" s="66">
        <v>6750</v>
      </c>
      <c r="I53" s="66">
        <v>0</v>
      </c>
      <c r="J53" s="66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6.5" customHeight="1">
      <c r="A54" s="48"/>
      <c r="B54" s="62"/>
      <c r="C54" s="67">
        <f>SUM(F54:J54)</f>
        <v>0</v>
      </c>
      <c r="D54" s="67"/>
      <c r="E54" s="65" t="s">
        <v>24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s="33" customFormat="1" ht="19.5" customHeight="1">
      <c r="A55" s="68" t="s">
        <v>164</v>
      </c>
      <c r="B55" s="62" t="s">
        <v>192</v>
      </c>
      <c r="C55" s="69">
        <f>D57+D56+D55</f>
        <v>11083</v>
      </c>
      <c r="D55" s="70">
        <f>SUM(F55:J55)</f>
        <v>0</v>
      </c>
      <c r="E55" s="71" t="s">
        <v>21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32"/>
      <c r="L55" s="32"/>
      <c r="M55" s="32"/>
      <c r="N55" s="32"/>
      <c r="O55" s="32"/>
      <c r="P55" s="15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s="33" customFormat="1" ht="21" customHeight="1">
      <c r="A56" s="68"/>
      <c r="B56" s="62"/>
      <c r="C56" s="69"/>
      <c r="D56" s="70">
        <f>SUM(F56:J56)</f>
        <v>10529</v>
      </c>
      <c r="E56" s="71" t="s">
        <v>22</v>
      </c>
      <c r="F56" s="72">
        <v>10529</v>
      </c>
      <c r="G56" s="72">
        <v>0</v>
      </c>
      <c r="H56" s="72">
        <v>0</v>
      </c>
      <c r="I56" s="72">
        <v>0</v>
      </c>
      <c r="J56" s="72">
        <v>0</v>
      </c>
      <c r="K56" s="32"/>
      <c r="L56" s="32"/>
      <c r="M56" s="32"/>
      <c r="N56" s="32"/>
      <c r="O56" s="32"/>
      <c r="P56" s="15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s="33" customFormat="1" ht="21" customHeight="1">
      <c r="A57" s="68"/>
      <c r="B57" s="62"/>
      <c r="C57" s="69"/>
      <c r="D57" s="70">
        <f>SUM(F57:J57)</f>
        <v>554</v>
      </c>
      <c r="E57" s="71" t="s">
        <v>23</v>
      </c>
      <c r="F57" s="72">
        <v>554</v>
      </c>
      <c r="G57" s="72">
        <v>0</v>
      </c>
      <c r="H57" s="72">
        <v>0</v>
      </c>
      <c r="I57" s="72">
        <v>0</v>
      </c>
      <c r="J57" s="72">
        <v>0</v>
      </c>
      <c r="K57" s="32"/>
      <c r="L57" s="32"/>
      <c r="M57" s="32"/>
      <c r="N57" s="32"/>
      <c r="O57" s="32"/>
      <c r="P57" s="15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s="33" customFormat="1" ht="22.5" customHeight="1">
      <c r="A58" s="68"/>
      <c r="B58" s="62"/>
      <c r="C58" s="73">
        <f>SUM(F58:J58)</f>
        <v>0</v>
      </c>
      <c r="D58" s="73"/>
      <c r="E58" s="71" t="s">
        <v>24</v>
      </c>
      <c r="F58" s="72">
        <v>0</v>
      </c>
      <c r="G58" s="72">
        <v>0</v>
      </c>
      <c r="H58" s="72">
        <v>0</v>
      </c>
      <c r="I58" s="74">
        <v>0</v>
      </c>
      <c r="J58" s="72">
        <v>0</v>
      </c>
      <c r="K58" s="32"/>
      <c r="L58" s="32"/>
      <c r="M58" s="32"/>
      <c r="N58" s="32"/>
      <c r="O58" s="32"/>
      <c r="P58" s="15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25.5" customHeight="1">
      <c r="A59" s="48"/>
      <c r="B59" s="75" t="s">
        <v>41</v>
      </c>
      <c r="C59" s="76">
        <f>D59+D60+D61</f>
        <v>12441749.04</v>
      </c>
      <c r="D59" s="77">
        <f>F59+G59+H59+I59+J59</f>
        <v>11815819.5</v>
      </c>
      <c r="E59" s="61" t="s">
        <v>21</v>
      </c>
      <c r="F59" s="77">
        <f aca="true" t="shared" si="0" ref="F59:J62">F19+F23+F27+F31+F35+F39+F43+F47+F51+F55</f>
        <v>1538206.5</v>
      </c>
      <c r="G59" s="77">
        <f t="shared" si="0"/>
        <v>1838006.5</v>
      </c>
      <c r="H59" s="77">
        <f t="shared" si="0"/>
        <v>3212806.5</v>
      </c>
      <c r="I59" s="77">
        <f t="shared" si="0"/>
        <v>2953900</v>
      </c>
      <c r="J59" s="77">
        <f t="shared" si="0"/>
        <v>2272900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20.25" customHeight="1">
      <c r="A60" s="48"/>
      <c r="B60" s="75"/>
      <c r="C60" s="76"/>
      <c r="D60" s="77">
        <f>F60+G60+H60+I60+J60</f>
        <v>503029</v>
      </c>
      <c r="E60" s="61" t="s">
        <v>22</v>
      </c>
      <c r="F60" s="77">
        <f t="shared" si="0"/>
        <v>10529</v>
      </c>
      <c r="G60" s="77">
        <f t="shared" si="0"/>
        <v>174250</v>
      </c>
      <c r="H60" s="77">
        <f t="shared" si="0"/>
        <v>258250</v>
      </c>
      <c r="I60" s="77">
        <f t="shared" si="0"/>
        <v>60000</v>
      </c>
      <c r="J60" s="77">
        <f t="shared" si="0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21.75" customHeight="1">
      <c r="A61" s="48"/>
      <c r="B61" s="75"/>
      <c r="C61" s="76"/>
      <c r="D61" s="77">
        <f>F61+G61+H61+I61+J61</f>
        <v>122900.54</v>
      </c>
      <c r="E61" s="61" t="s">
        <v>23</v>
      </c>
      <c r="F61" s="77">
        <f t="shared" si="0"/>
        <v>20554</v>
      </c>
      <c r="G61" s="77">
        <f t="shared" si="0"/>
        <v>76896.54</v>
      </c>
      <c r="H61" s="77">
        <f t="shared" si="0"/>
        <v>15550</v>
      </c>
      <c r="I61" s="77">
        <f t="shared" si="0"/>
        <v>6300</v>
      </c>
      <c r="J61" s="77">
        <f t="shared" si="0"/>
        <v>3600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25.5" customHeight="1">
      <c r="A62" s="48"/>
      <c r="B62" s="75"/>
      <c r="C62" s="78">
        <f>F62+G62+H62+I62+J62</f>
        <v>13626200</v>
      </c>
      <c r="D62" s="78"/>
      <c r="E62" s="61" t="s">
        <v>24</v>
      </c>
      <c r="F62" s="77">
        <f t="shared" si="0"/>
        <v>2813600</v>
      </c>
      <c r="G62" s="77">
        <f t="shared" si="0"/>
        <v>3203200</v>
      </c>
      <c r="H62" s="77">
        <f t="shared" si="0"/>
        <v>2703200</v>
      </c>
      <c r="I62" s="77">
        <f t="shared" si="0"/>
        <v>2703100</v>
      </c>
      <c r="J62" s="77">
        <f t="shared" si="0"/>
        <v>2203100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29.25" customHeight="1">
      <c r="A63" s="47" t="s">
        <v>42</v>
      </c>
      <c r="B63" s="47"/>
      <c r="C63" s="47"/>
      <c r="D63" s="47"/>
      <c r="E63" s="47"/>
      <c r="F63" s="47"/>
      <c r="G63" s="47"/>
      <c r="H63" s="47"/>
      <c r="I63" s="47"/>
      <c r="J63" s="4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24.75" customHeight="1">
      <c r="A64" s="79" t="s">
        <v>43</v>
      </c>
      <c r="B64" s="49" t="s">
        <v>44</v>
      </c>
      <c r="C64" s="80">
        <f>SUM(D64:D66)</f>
        <v>110000</v>
      </c>
      <c r="D64" s="81">
        <f>SUM(F64:J64)</f>
        <v>0</v>
      </c>
      <c r="E64" s="61" t="s">
        <v>21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21.75" customHeight="1">
      <c r="A65" s="79"/>
      <c r="B65" s="49"/>
      <c r="C65" s="80"/>
      <c r="D65" s="81">
        <f>SUM(F65:J65)</f>
        <v>0</v>
      </c>
      <c r="E65" s="61" t="s">
        <v>22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24" customHeight="1">
      <c r="A66" s="79"/>
      <c r="B66" s="49"/>
      <c r="C66" s="80"/>
      <c r="D66" s="81">
        <f>SUM(F66:J66)</f>
        <v>110000</v>
      </c>
      <c r="E66" s="61" t="s">
        <v>23</v>
      </c>
      <c r="F66" s="82">
        <v>0</v>
      </c>
      <c r="G66" s="82">
        <v>0</v>
      </c>
      <c r="H66" s="82">
        <v>30000</v>
      </c>
      <c r="I66" s="82">
        <v>80000</v>
      </c>
      <c r="J66" s="82">
        <v>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20.25" customHeight="1">
      <c r="A67" s="79"/>
      <c r="B67" s="49"/>
      <c r="C67" s="83">
        <f>SUM(G67:J67)</f>
        <v>0</v>
      </c>
      <c r="D67" s="83"/>
      <c r="E67" s="61" t="s">
        <v>24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50.25" customHeight="1">
      <c r="A68" s="48" t="s">
        <v>45</v>
      </c>
      <c r="B68" s="49" t="s">
        <v>46</v>
      </c>
      <c r="C68" s="80">
        <f>D68+D69+D70</f>
        <v>50000</v>
      </c>
      <c r="D68" s="81">
        <f>SUM(F68:J68)</f>
        <v>0</v>
      </c>
      <c r="E68" s="61" t="s">
        <v>21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36.75" customHeight="1">
      <c r="A69" s="48"/>
      <c r="B69" s="49"/>
      <c r="C69" s="80"/>
      <c r="D69" s="81">
        <f>SUM(F69:J69)</f>
        <v>50000</v>
      </c>
      <c r="E69" s="65" t="s">
        <v>22</v>
      </c>
      <c r="F69" s="82">
        <v>0</v>
      </c>
      <c r="G69" s="82">
        <v>50000</v>
      </c>
      <c r="H69" s="82">
        <v>0</v>
      </c>
      <c r="I69" s="82">
        <v>0</v>
      </c>
      <c r="J69" s="82">
        <v>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42.75" customHeight="1">
      <c r="A70" s="48"/>
      <c r="B70" s="49"/>
      <c r="C70" s="80"/>
      <c r="D70" s="81">
        <f>SUM(F70:J70)</f>
        <v>0</v>
      </c>
      <c r="E70" s="61" t="s">
        <v>23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36.75" customHeight="1">
      <c r="A71" s="48"/>
      <c r="B71" s="49"/>
      <c r="C71" s="83">
        <f>SUM(G71:J71)</f>
        <v>0</v>
      </c>
      <c r="D71" s="83"/>
      <c r="E71" s="61" t="s">
        <v>24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56.25" customHeight="1">
      <c r="A72" s="48" t="s">
        <v>47</v>
      </c>
      <c r="B72" s="49" t="s">
        <v>48</v>
      </c>
      <c r="C72" s="80">
        <f>D72+D73+D74</f>
        <v>10000</v>
      </c>
      <c r="D72" s="81">
        <f>SUM(F72:J72)</f>
        <v>0</v>
      </c>
      <c r="E72" s="61" t="s">
        <v>21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33.75" customHeight="1">
      <c r="A73" s="48"/>
      <c r="B73" s="49"/>
      <c r="C73" s="80"/>
      <c r="D73" s="81">
        <f>SUM(F73:J73)</f>
        <v>10000</v>
      </c>
      <c r="E73" s="65" t="s">
        <v>22</v>
      </c>
      <c r="F73" s="82">
        <v>0</v>
      </c>
      <c r="G73" s="82">
        <v>10000</v>
      </c>
      <c r="H73" s="82">
        <v>0</v>
      </c>
      <c r="I73" s="82">
        <v>0</v>
      </c>
      <c r="J73" s="82">
        <v>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32.25" customHeight="1">
      <c r="A74" s="48"/>
      <c r="B74" s="49"/>
      <c r="C74" s="80"/>
      <c r="D74" s="81">
        <f>SUM(F74:J74)</f>
        <v>0</v>
      </c>
      <c r="E74" s="61" t="s">
        <v>23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27" customHeight="1">
      <c r="A75" s="48"/>
      <c r="B75" s="49"/>
      <c r="C75" s="83">
        <f>SUM(G75:J75)</f>
        <v>0</v>
      </c>
      <c r="D75" s="83"/>
      <c r="E75" s="61" t="s">
        <v>24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19" customFormat="1" ht="35.25" customHeight="1">
      <c r="A76" s="79" t="s">
        <v>49</v>
      </c>
      <c r="B76" s="49" t="s">
        <v>50</v>
      </c>
      <c r="C76" s="80">
        <f>D76+D77+D78</f>
        <v>100000</v>
      </c>
      <c r="D76" s="81">
        <v>0</v>
      </c>
      <c r="E76" s="61" t="s">
        <v>21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19" customFormat="1" ht="32.25" customHeight="1">
      <c r="A77" s="79"/>
      <c r="B77" s="49"/>
      <c r="C77" s="80"/>
      <c r="D77" s="81">
        <f>SUM(G77:J77)</f>
        <v>0</v>
      </c>
      <c r="E77" s="61" t="s">
        <v>22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s="19" customFormat="1" ht="35.25" customHeight="1">
      <c r="A78" s="79"/>
      <c r="B78" s="49"/>
      <c r="C78" s="80"/>
      <c r="D78" s="81">
        <v>100000</v>
      </c>
      <c r="E78" s="61" t="s">
        <v>23</v>
      </c>
      <c r="F78" s="82">
        <v>0</v>
      </c>
      <c r="G78" s="82">
        <v>0</v>
      </c>
      <c r="H78" s="82">
        <v>100000</v>
      </c>
      <c r="I78" s="82">
        <v>0</v>
      </c>
      <c r="J78" s="82"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9" customFormat="1" ht="33" customHeight="1">
      <c r="A79" s="79"/>
      <c r="B79" s="49"/>
      <c r="C79" s="83">
        <f>SUM(F79:J79)</f>
        <v>0</v>
      </c>
      <c r="D79" s="83"/>
      <c r="E79" s="61" t="s">
        <v>24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s="19" customFormat="1" ht="36.75" customHeight="1">
      <c r="A80" s="60" t="s">
        <v>51</v>
      </c>
      <c r="B80" s="49" t="s">
        <v>52</v>
      </c>
      <c r="C80" s="80">
        <f>D80+D81+D82</f>
        <v>50000</v>
      </c>
      <c r="D80" s="81">
        <f>SUM(F80:J80)</f>
        <v>0</v>
      </c>
      <c r="E80" s="61" t="s">
        <v>21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s="19" customFormat="1" ht="39.75" customHeight="1">
      <c r="A81" s="60"/>
      <c r="B81" s="49"/>
      <c r="C81" s="80"/>
      <c r="D81" s="81">
        <f>SUM(F81:J81)</f>
        <v>0</v>
      </c>
      <c r="E81" s="61" t="s">
        <v>22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19" customFormat="1" ht="37.5" customHeight="1">
      <c r="A82" s="60"/>
      <c r="B82" s="49"/>
      <c r="C82" s="80"/>
      <c r="D82" s="81">
        <f>SUM(F82:J82)</f>
        <v>50000</v>
      </c>
      <c r="E82" s="61" t="s">
        <v>23</v>
      </c>
      <c r="F82" s="82">
        <v>0</v>
      </c>
      <c r="G82" s="82">
        <v>0</v>
      </c>
      <c r="H82" s="82">
        <v>0</v>
      </c>
      <c r="I82" s="82">
        <v>50000</v>
      </c>
      <c r="J82" s="82">
        <v>0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9" customFormat="1" ht="25.5" customHeight="1">
      <c r="A83" s="60"/>
      <c r="B83" s="49"/>
      <c r="C83" s="83">
        <f>SUM(F83:J83)</f>
        <v>0</v>
      </c>
      <c r="D83" s="83"/>
      <c r="E83" s="61" t="s">
        <v>24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9" customFormat="1" ht="32.25" customHeight="1">
      <c r="A84" s="60" t="s">
        <v>53</v>
      </c>
      <c r="B84" s="49" t="s">
        <v>54</v>
      </c>
      <c r="C84" s="80">
        <f>D84+D85+D86</f>
        <v>2000</v>
      </c>
      <c r="D84" s="81">
        <v>0</v>
      </c>
      <c r="E84" s="61" t="s">
        <v>21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s="19" customFormat="1" ht="33.75" customHeight="1">
      <c r="A85" s="60"/>
      <c r="B85" s="49"/>
      <c r="C85" s="80"/>
      <c r="D85" s="81">
        <f>SUM(G85:J85)</f>
        <v>0</v>
      </c>
      <c r="E85" s="61" t="s">
        <v>22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32.25" customHeight="1">
      <c r="A86" s="60"/>
      <c r="B86" s="49"/>
      <c r="C86" s="80"/>
      <c r="D86" s="81">
        <v>2000</v>
      </c>
      <c r="E86" s="61" t="s">
        <v>23</v>
      </c>
      <c r="F86" s="82">
        <v>0</v>
      </c>
      <c r="G86" s="82">
        <v>0</v>
      </c>
      <c r="H86" s="82">
        <v>2000</v>
      </c>
      <c r="I86" s="82">
        <v>0</v>
      </c>
      <c r="J86" s="82">
        <v>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24" customHeight="1">
      <c r="A87" s="60"/>
      <c r="B87" s="49"/>
      <c r="C87" s="83">
        <f>SUM(F87:J87)</f>
        <v>0</v>
      </c>
      <c r="D87" s="83"/>
      <c r="E87" s="61" t="s">
        <v>24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29.25" customHeight="1">
      <c r="A88" s="60" t="s">
        <v>55</v>
      </c>
      <c r="B88" s="49" t="s">
        <v>56</v>
      </c>
      <c r="C88" s="80">
        <f>D88+D89+D90</f>
        <v>10000</v>
      </c>
      <c r="D88" s="81">
        <f>SUM(F88:J88)</f>
        <v>0</v>
      </c>
      <c r="E88" s="61" t="s">
        <v>21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24" customHeight="1">
      <c r="A89" s="60"/>
      <c r="B89" s="49"/>
      <c r="C89" s="80"/>
      <c r="D89" s="81">
        <f>SUM(F89:J89)</f>
        <v>10000</v>
      </c>
      <c r="E89" s="61" t="s">
        <v>22</v>
      </c>
      <c r="F89" s="82">
        <v>0</v>
      </c>
      <c r="G89" s="82">
        <v>10000</v>
      </c>
      <c r="H89" s="82">
        <v>0</v>
      </c>
      <c r="I89" s="82">
        <v>0</v>
      </c>
      <c r="J89" s="82">
        <v>0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s="20" customFormat="1" ht="26.25" customHeight="1">
      <c r="A90" s="60"/>
      <c r="B90" s="49"/>
      <c r="C90" s="80"/>
      <c r="D90" s="81">
        <f>SUM(F90:J90)</f>
        <v>0</v>
      </c>
      <c r="E90" s="61" t="s">
        <v>23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s="20" customFormat="1" ht="27.75" customHeight="1">
      <c r="A91" s="60"/>
      <c r="B91" s="49"/>
      <c r="C91" s="83">
        <f>SUM(F91:J91)</f>
        <v>0</v>
      </c>
      <c r="D91" s="83"/>
      <c r="E91" s="61" t="s">
        <v>24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s="20" customFormat="1" ht="24" customHeight="1">
      <c r="A92" s="60" t="s">
        <v>57</v>
      </c>
      <c r="B92" s="49" t="s">
        <v>58</v>
      </c>
      <c r="C92" s="80"/>
      <c r="D92" s="81">
        <f>SUM(F92:J92)</f>
        <v>0</v>
      </c>
      <c r="E92" s="61" t="s">
        <v>21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s="20" customFormat="1" ht="23.25" customHeight="1">
      <c r="A93" s="60"/>
      <c r="B93" s="49"/>
      <c r="C93" s="80"/>
      <c r="D93" s="81">
        <f>SUM(F93:J93)</f>
        <v>0</v>
      </c>
      <c r="E93" s="61" t="s">
        <v>22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20" customFormat="1" ht="21" customHeight="1">
      <c r="A94" s="60"/>
      <c r="B94" s="49"/>
      <c r="C94" s="80"/>
      <c r="D94" s="81">
        <f>SUM(F94:J94)</f>
        <v>0</v>
      </c>
      <c r="E94" s="61" t="s">
        <v>23</v>
      </c>
      <c r="F94" s="82">
        <v>0</v>
      </c>
      <c r="G94" s="82">
        <v>0</v>
      </c>
      <c r="H94" s="82">
        <v>0</v>
      </c>
      <c r="I94" s="82">
        <v>0</v>
      </c>
      <c r="J94" s="8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s="20" customFormat="1" ht="24" customHeight="1">
      <c r="A95" s="60"/>
      <c r="B95" s="49"/>
      <c r="C95" s="83">
        <f>SUM(F95:J95)</f>
        <v>150000</v>
      </c>
      <c r="D95" s="83"/>
      <c r="E95" s="61" t="s">
        <v>24</v>
      </c>
      <c r="F95" s="82">
        <v>150000</v>
      </c>
      <c r="G95" s="82">
        <v>0</v>
      </c>
      <c r="H95" s="82">
        <v>0</v>
      </c>
      <c r="I95" s="82">
        <v>0</v>
      </c>
      <c r="J95" s="82">
        <v>0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s="20" customFormat="1" ht="24" customHeight="1">
      <c r="A96" s="48"/>
      <c r="B96" s="75" t="s">
        <v>41</v>
      </c>
      <c r="C96" s="80">
        <f>SUM(D96:D98)</f>
        <v>332000</v>
      </c>
      <c r="D96" s="84">
        <f>SUM(F96:J96)</f>
        <v>0</v>
      </c>
      <c r="E96" s="61" t="s">
        <v>21</v>
      </c>
      <c r="F96" s="84">
        <f aca="true" t="shared" si="1" ref="F96:J97">F64+F68+F72+F76+F80+F84+F88+F92</f>
        <v>0</v>
      </c>
      <c r="G96" s="84">
        <f t="shared" si="1"/>
        <v>0</v>
      </c>
      <c r="H96" s="84">
        <f t="shared" si="1"/>
        <v>0</v>
      </c>
      <c r="I96" s="84">
        <f t="shared" si="1"/>
        <v>0</v>
      </c>
      <c r="J96" s="84">
        <f t="shared" si="1"/>
        <v>0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s="22" customFormat="1" ht="13.5" customHeight="1">
      <c r="A97" s="48"/>
      <c r="B97" s="75"/>
      <c r="C97" s="80"/>
      <c r="D97" s="84">
        <f>SUM(F97:J97)</f>
        <v>70000</v>
      </c>
      <c r="E97" s="61" t="s">
        <v>22</v>
      </c>
      <c r="F97" s="84">
        <f t="shared" si="1"/>
        <v>0</v>
      </c>
      <c r="G97" s="84">
        <f t="shared" si="1"/>
        <v>70000</v>
      </c>
      <c r="H97" s="84">
        <f t="shared" si="1"/>
        <v>0</v>
      </c>
      <c r="I97" s="84">
        <f t="shared" si="1"/>
        <v>0</v>
      </c>
      <c r="J97" s="84">
        <f t="shared" si="1"/>
        <v>0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19" customFormat="1" ht="24.75" customHeight="1">
      <c r="A98" s="48"/>
      <c r="B98" s="75"/>
      <c r="C98" s="80"/>
      <c r="D98" s="84">
        <f>SUM(F98:J98)</f>
        <v>262000</v>
      </c>
      <c r="E98" s="61" t="s">
        <v>23</v>
      </c>
      <c r="F98" s="84">
        <f aca="true" t="shared" si="2" ref="F98:J99">F66+F70+F74+F78+F82+F86+F90+F94</f>
        <v>0</v>
      </c>
      <c r="G98" s="84">
        <f t="shared" si="2"/>
        <v>0</v>
      </c>
      <c r="H98" s="84">
        <f t="shared" si="2"/>
        <v>132000</v>
      </c>
      <c r="I98" s="84">
        <f t="shared" si="2"/>
        <v>130000</v>
      </c>
      <c r="J98" s="84">
        <f t="shared" si="2"/>
        <v>0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s="19" customFormat="1" ht="22.5" customHeight="1">
      <c r="A99" s="48"/>
      <c r="B99" s="75"/>
      <c r="C99" s="83">
        <f>SUM(F99:J99)</f>
        <v>150000</v>
      </c>
      <c r="D99" s="83"/>
      <c r="E99" s="61" t="s">
        <v>24</v>
      </c>
      <c r="F99" s="84">
        <f t="shared" si="2"/>
        <v>150000</v>
      </c>
      <c r="G99" s="84">
        <f t="shared" si="2"/>
        <v>0</v>
      </c>
      <c r="H99" s="84">
        <f t="shared" si="2"/>
        <v>0</v>
      </c>
      <c r="I99" s="84">
        <f t="shared" si="2"/>
        <v>0</v>
      </c>
      <c r="J99" s="84">
        <f t="shared" si="2"/>
        <v>0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s="19" customFormat="1" ht="23.25" customHeight="1">
      <c r="A100" s="47" t="s">
        <v>59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s="19" customFormat="1" ht="15.75" customHeight="1">
      <c r="A101" s="47" t="s">
        <v>60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36" customHeight="1">
      <c r="A102" s="48" t="s">
        <v>61</v>
      </c>
      <c r="B102" s="49" t="s">
        <v>62</v>
      </c>
      <c r="C102" s="80">
        <f>D102+D103+D104</f>
        <v>260389</v>
      </c>
      <c r="D102" s="81">
        <f>SUM(F102:J102)</f>
        <v>0</v>
      </c>
      <c r="E102" s="61" t="s">
        <v>21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32.25" customHeight="1">
      <c r="A103" s="48"/>
      <c r="B103" s="49"/>
      <c r="C103" s="80"/>
      <c r="D103" s="81">
        <f>SUM(F103:J103)</f>
        <v>195494</v>
      </c>
      <c r="E103" s="61" t="s">
        <v>22</v>
      </c>
      <c r="F103" s="82">
        <v>0</v>
      </c>
      <c r="G103" s="82">
        <v>195494</v>
      </c>
      <c r="H103" s="82">
        <v>0</v>
      </c>
      <c r="I103" s="82">
        <v>0</v>
      </c>
      <c r="J103" s="82">
        <v>0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33.75" customHeight="1">
      <c r="A104" s="48"/>
      <c r="B104" s="49"/>
      <c r="C104" s="80"/>
      <c r="D104" s="81">
        <f>SUM(F104:J104)</f>
        <v>64895</v>
      </c>
      <c r="E104" s="61" t="s">
        <v>23</v>
      </c>
      <c r="F104" s="82">
        <v>0</v>
      </c>
      <c r="G104" s="82">
        <v>0</v>
      </c>
      <c r="H104" s="82">
        <v>42955</v>
      </c>
      <c r="I104" s="82">
        <v>19740</v>
      </c>
      <c r="J104" s="82">
        <v>2200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24" customHeight="1">
      <c r="A105" s="48"/>
      <c r="B105" s="49"/>
      <c r="C105" s="83">
        <f>SUM(F105:J105)</f>
        <v>0</v>
      </c>
      <c r="D105" s="83"/>
      <c r="E105" s="61" t="s">
        <v>24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22.5" customHeight="1">
      <c r="A106" s="48" t="s">
        <v>63</v>
      </c>
      <c r="B106" s="49" t="s">
        <v>64</v>
      </c>
      <c r="C106" s="80">
        <f>D106+D107+D108</f>
        <v>25000</v>
      </c>
      <c r="D106" s="81">
        <f>SUM(F106:J106)</f>
        <v>0</v>
      </c>
      <c r="E106" s="61" t="s">
        <v>21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8" customHeight="1">
      <c r="A107" s="48"/>
      <c r="B107" s="49"/>
      <c r="C107" s="80"/>
      <c r="D107" s="81">
        <f>SUM(F107:J107)</f>
        <v>25000</v>
      </c>
      <c r="E107" s="61" t="s">
        <v>22</v>
      </c>
      <c r="F107" s="82">
        <v>0</v>
      </c>
      <c r="G107" s="82">
        <v>25000</v>
      </c>
      <c r="H107" s="82">
        <v>0</v>
      </c>
      <c r="I107" s="82">
        <v>0</v>
      </c>
      <c r="J107" s="82">
        <v>0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21.75" customHeight="1">
      <c r="A108" s="48"/>
      <c r="B108" s="49"/>
      <c r="C108" s="80"/>
      <c r="D108" s="81">
        <f>SUM(F108:J108)</f>
        <v>0</v>
      </c>
      <c r="E108" s="61" t="s">
        <v>23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36" customHeight="1">
      <c r="A109" s="48"/>
      <c r="B109" s="49"/>
      <c r="C109" s="83">
        <v>0</v>
      </c>
      <c r="D109" s="83"/>
      <c r="E109" s="61" t="s">
        <v>24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22.5" customHeight="1">
      <c r="A110" s="48" t="s">
        <v>65</v>
      </c>
      <c r="B110" s="49" t="s">
        <v>66</v>
      </c>
      <c r="C110" s="80">
        <f>SUM(D110:D112)</f>
        <v>25000</v>
      </c>
      <c r="D110" s="81">
        <f>SUM(F110:J110)</f>
        <v>0</v>
      </c>
      <c r="E110" s="61" t="s">
        <v>21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20.25" customHeight="1">
      <c r="A111" s="48"/>
      <c r="B111" s="49"/>
      <c r="C111" s="80"/>
      <c r="D111" s="81">
        <f>SUM(F111:J111)</f>
        <v>0</v>
      </c>
      <c r="E111" s="61" t="s">
        <v>22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24" customHeight="1">
      <c r="A112" s="48"/>
      <c r="B112" s="49"/>
      <c r="C112" s="80"/>
      <c r="D112" s="81">
        <f>SUM(F112:J112)</f>
        <v>25000</v>
      </c>
      <c r="E112" s="61" t="s">
        <v>23</v>
      </c>
      <c r="F112" s="82">
        <v>0</v>
      </c>
      <c r="G112" s="82">
        <v>0</v>
      </c>
      <c r="H112" s="82">
        <v>25000</v>
      </c>
      <c r="I112" s="82">
        <v>0</v>
      </c>
      <c r="J112" s="82">
        <v>0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21" customHeight="1">
      <c r="A113" s="48"/>
      <c r="B113" s="49"/>
      <c r="C113" s="83">
        <f>SUM(F113:J113)</f>
        <v>0</v>
      </c>
      <c r="D113" s="83"/>
      <c r="E113" s="61" t="s">
        <v>24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25.5" customHeight="1">
      <c r="A114" s="48" t="s">
        <v>67</v>
      </c>
      <c r="B114" s="49" t="s">
        <v>68</v>
      </c>
      <c r="C114" s="80">
        <f>SUM(D114:D116)</f>
        <v>50000</v>
      </c>
      <c r="D114" s="81">
        <f>SUM(G114:J114)</f>
        <v>0</v>
      </c>
      <c r="E114" s="61" t="s">
        <v>21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9.5" customHeight="1">
      <c r="A115" s="48"/>
      <c r="B115" s="49"/>
      <c r="C115" s="80"/>
      <c r="D115" s="81">
        <f>SUM(G115:J115)</f>
        <v>50000</v>
      </c>
      <c r="E115" s="61" t="s">
        <v>22</v>
      </c>
      <c r="F115" s="82">
        <v>0</v>
      </c>
      <c r="G115" s="82">
        <v>50000</v>
      </c>
      <c r="H115" s="82">
        <v>0</v>
      </c>
      <c r="I115" s="82">
        <v>0</v>
      </c>
      <c r="J115" s="82">
        <v>0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22.5" customHeight="1">
      <c r="A116" s="48"/>
      <c r="B116" s="49"/>
      <c r="C116" s="80"/>
      <c r="D116" s="81">
        <f>SUM(F116:J116)</f>
        <v>0</v>
      </c>
      <c r="E116" s="61" t="s">
        <v>23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20.25" customHeight="1">
      <c r="A117" s="48"/>
      <c r="B117" s="49"/>
      <c r="C117" s="83">
        <f>SUM(G117:J117)</f>
        <v>0</v>
      </c>
      <c r="D117" s="83"/>
      <c r="E117" s="61" t="s">
        <v>24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8.75" customHeight="1">
      <c r="A118" s="48" t="s">
        <v>69</v>
      </c>
      <c r="B118" s="49" t="s">
        <v>70</v>
      </c>
      <c r="C118" s="80">
        <f>SUM(D118:D120)</f>
        <v>15000</v>
      </c>
      <c r="D118" s="81">
        <f>SUM(F118:J118)</f>
        <v>0</v>
      </c>
      <c r="E118" s="61" t="s">
        <v>21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21" customHeight="1">
      <c r="A119" s="48"/>
      <c r="B119" s="49"/>
      <c r="C119" s="80"/>
      <c r="D119" s="81">
        <f>SUM(F119:J119)</f>
        <v>15000</v>
      </c>
      <c r="E119" s="61" t="s">
        <v>22</v>
      </c>
      <c r="F119" s="82">
        <v>0</v>
      </c>
      <c r="G119" s="82">
        <v>15000</v>
      </c>
      <c r="H119" s="82">
        <v>0</v>
      </c>
      <c r="I119" s="82">
        <v>0</v>
      </c>
      <c r="J119" s="82">
        <v>0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8" customHeight="1">
      <c r="A120" s="48"/>
      <c r="B120" s="49"/>
      <c r="C120" s="80"/>
      <c r="D120" s="81">
        <f>SUM(F120:J120)</f>
        <v>0</v>
      </c>
      <c r="E120" s="61" t="s">
        <v>23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23.25" customHeight="1">
      <c r="A121" s="48"/>
      <c r="B121" s="49"/>
      <c r="C121" s="83">
        <f>SUM(F121:J121)</f>
        <v>0</v>
      </c>
      <c r="D121" s="83"/>
      <c r="E121" s="61" t="s">
        <v>24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2.75" customHeight="1">
      <c r="A122" s="48" t="s">
        <v>71</v>
      </c>
      <c r="B122" s="49" t="s">
        <v>72</v>
      </c>
      <c r="C122" s="80">
        <f>SUM(D122:D124)</f>
        <v>66750</v>
      </c>
      <c r="D122" s="81">
        <f>SUM(F122:J122)</f>
        <v>0</v>
      </c>
      <c r="E122" s="61" t="s">
        <v>21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.75">
      <c r="A123" s="48"/>
      <c r="B123" s="49"/>
      <c r="C123" s="80"/>
      <c r="D123" s="81">
        <f>SUM(F123:J123)</f>
        <v>66750</v>
      </c>
      <c r="E123" s="61" t="s">
        <v>22</v>
      </c>
      <c r="F123" s="82">
        <v>0</v>
      </c>
      <c r="G123" s="82">
        <v>66750</v>
      </c>
      <c r="H123" s="82">
        <v>0</v>
      </c>
      <c r="I123" s="82">
        <v>0</v>
      </c>
      <c r="J123" s="82">
        <v>0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22.5" customHeight="1">
      <c r="A124" s="48"/>
      <c r="B124" s="49"/>
      <c r="C124" s="80"/>
      <c r="D124" s="81">
        <f>SUM(F124:J124)</f>
        <v>0</v>
      </c>
      <c r="E124" s="61" t="s">
        <v>23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21" customHeight="1">
      <c r="A125" s="48"/>
      <c r="B125" s="49"/>
      <c r="C125" s="83">
        <f>SUM(G125:J125)</f>
        <v>0</v>
      </c>
      <c r="D125" s="83"/>
      <c r="E125" s="61" t="s">
        <v>24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22.5" customHeight="1">
      <c r="A126" s="48" t="s">
        <v>73</v>
      </c>
      <c r="B126" s="49" t="s">
        <v>74</v>
      </c>
      <c r="C126" s="80">
        <f>SUM(D126:D128)</f>
        <v>7550</v>
      </c>
      <c r="D126" s="81">
        <f>SUM(F126:J126)</f>
        <v>0</v>
      </c>
      <c r="E126" s="61" t="s">
        <v>21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21.75" customHeight="1">
      <c r="A127" s="48"/>
      <c r="B127" s="49"/>
      <c r="C127" s="80"/>
      <c r="D127" s="81">
        <f>SUM(F127:J127)</f>
        <v>0</v>
      </c>
      <c r="E127" s="61" t="s">
        <v>22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21.75" customHeight="1">
      <c r="A128" s="48"/>
      <c r="B128" s="49"/>
      <c r="C128" s="80"/>
      <c r="D128" s="81">
        <f>SUM(F128:J128)</f>
        <v>7550</v>
      </c>
      <c r="E128" s="61" t="s">
        <v>23</v>
      </c>
      <c r="F128" s="82">
        <v>0</v>
      </c>
      <c r="G128" s="82">
        <v>0</v>
      </c>
      <c r="H128" s="82">
        <v>3250</v>
      </c>
      <c r="I128" s="82">
        <v>2300</v>
      </c>
      <c r="J128" s="82">
        <v>2000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21.75" customHeight="1">
      <c r="A129" s="48"/>
      <c r="B129" s="49"/>
      <c r="C129" s="83">
        <f>SUM(F129:J129)</f>
        <v>0</v>
      </c>
      <c r="D129" s="83"/>
      <c r="E129" s="61" t="s">
        <v>24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21" customHeight="1">
      <c r="A130" s="48" t="s">
        <v>75</v>
      </c>
      <c r="B130" s="49" t="s">
        <v>76</v>
      </c>
      <c r="C130" s="80">
        <f>SUM(D130:D132)</f>
        <v>11500</v>
      </c>
      <c r="D130" s="81">
        <f>SUM(F130:J130)</f>
        <v>0</v>
      </c>
      <c r="E130" s="61" t="s">
        <v>21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8" customHeight="1">
      <c r="A131" s="48"/>
      <c r="B131" s="49"/>
      <c r="C131" s="80"/>
      <c r="D131" s="81">
        <f>SUM(F131:J131)</f>
        <v>0</v>
      </c>
      <c r="E131" s="61" t="s">
        <v>22</v>
      </c>
      <c r="F131" s="82">
        <v>0</v>
      </c>
      <c r="G131" s="82">
        <v>0</v>
      </c>
      <c r="H131" s="82">
        <v>0</v>
      </c>
      <c r="I131" s="82">
        <v>0</v>
      </c>
      <c r="J131" s="82">
        <v>0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21" customHeight="1">
      <c r="A132" s="48"/>
      <c r="B132" s="49"/>
      <c r="C132" s="80"/>
      <c r="D132" s="81">
        <f>SUM(F132:J132)</f>
        <v>11500</v>
      </c>
      <c r="E132" s="61" t="s">
        <v>23</v>
      </c>
      <c r="F132" s="82">
        <v>0</v>
      </c>
      <c r="G132" s="82">
        <v>0</v>
      </c>
      <c r="H132" s="82">
        <v>11500</v>
      </c>
      <c r="I132" s="82">
        <v>0</v>
      </c>
      <c r="J132" s="82">
        <v>0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8.75" customHeight="1">
      <c r="A133" s="48"/>
      <c r="B133" s="49"/>
      <c r="C133" s="83">
        <f>SUM(F133:J133)</f>
        <v>0</v>
      </c>
      <c r="D133" s="83"/>
      <c r="E133" s="61" t="s">
        <v>24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9.5" customHeight="1">
      <c r="A134" s="48" t="s">
        <v>77</v>
      </c>
      <c r="B134" s="49" t="s">
        <v>78</v>
      </c>
      <c r="C134" s="80">
        <f>SUM(D134:D136)</f>
        <v>11000</v>
      </c>
      <c r="D134" s="81">
        <f>SUM(F134:J134)</f>
        <v>0</v>
      </c>
      <c r="E134" s="61" t="s">
        <v>21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8" customHeight="1">
      <c r="A135" s="48"/>
      <c r="B135" s="49"/>
      <c r="C135" s="80"/>
      <c r="D135" s="81">
        <f>SUM(F135:J135)</f>
        <v>0</v>
      </c>
      <c r="E135" s="61" t="s">
        <v>22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20.25" customHeight="1">
      <c r="A136" s="48"/>
      <c r="B136" s="49"/>
      <c r="C136" s="80"/>
      <c r="D136" s="81">
        <f>SUM(F136:J136)</f>
        <v>11000</v>
      </c>
      <c r="E136" s="61" t="s">
        <v>23</v>
      </c>
      <c r="F136" s="82">
        <v>0</v>
      </c>
      <c r="G136" s="82">
        <v>0</v>
      </c>
      <c r="H136" s="82">
        <v>11000</v>
      </c>
      <c r="I136" s="82">
        <v>0</v>
      </c>
      <c r="J136" s="82">
        <v>0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21.75" customHeight="1">
      <c r="A137" s="48"/>
      <c r="B137" s="49"/>
      <c r="C137" s="83">
        <f>SUM(F137:J137)</f>
        <v>0</v>
      </c>
      <c r="D137" s="83"/>
      <c r="E137" s="61" t="s">
        <v>24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22.5" customHeight="1">
      <c r="A138" s="48" t="s">
        <v>79</v>
      </c>
      <c r="B138" s="49" t="s">
        <v>80</v>
      </c>
      <c r="C138" s="80">
        <f>SUM(D138:D140)</f>
        <v>1589</v>
      </c>
      <c r="D138" s="81">
        <f>SUM(F138:J138)</f>
        <v>0</v>
      </c>
      <c r="E138" s="61" t="s">
        <v>21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8" customHeight="1">
      <c r="A139" s="48"/>
      <c r="B139" s="49"/>
      <c r="C139" s="80"/>
      <c r="D139" s="81">
        <f>SUM(F139:J139)</f>
        <v>0</v>
      </c>
      <c r="E139" s="61" t="s">
        <v>22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8.75" customHeight="1">
      <c r="A140" s="48"/>
      <c r="B140" s="49"/>
      <c r="C140" s="80"/>
      <c r="D140" s="81">
        <f>SUM(F140:J140)</f>
        <v>1589</v>
      </c>
      <c r="E140" s="61" t="s">
        <v>23</v>
      </c>
      <c r="F140" s="82">
        <v>0</v>
      </c>
      <c r="G140" s="82">
        <v>0</v>
      </c>
      <c r="H140" s="82">
        <v>745</v>
      </c>
      <c r="I140" s="82">
        <v>644</v>
      </c>
      <c r="J140" s="82">
        <v>200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8" customHeight="1">
      <c r="A141" s="48"/>
      <c r="B141" s="49"/>
      <c r="C141" s="83">
        <f>SUM(F141:J141)</f>
        <v>0</v>
      </c>
      <c r="D141" s="83"/>
      <c r="E141" s="61" t="s">
        <v>24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22.5" customHeight="1">
      <c r="A142" s="48" t="s">
        <v>81</v>
      </c>
      <c r="B142" s="49" t="s">
        <v>82</v>
      </c>
      <c r="C142" s="80">
        <f>D142+D143+D144</f>
        <v>17000</v>
      </c>
      <c r="D142" s="81">
        <f>SUM(F142:J142)</f>
        <v>0</v>
      </c>
      <c r="E142" s="61" t="s">
        <v>21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21.75" customHeight="1">
      <c r="A143" s="48"/>
      <c r="B143" s="49"/>
      <c r="C143" s="80"/>
      <c r="D143" s="81">
        <f>SUM(F143:J143)</f>
        <v>0</v>
      </c>
      <c r="E143" s="61" t="s">
        <v>22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21.75" customHeight="1">
      <c r="A144" s="48"/>
      <c r="B144" s="49"/>
      <c r="C144" s="80"/>
      <c r="D144" s="81">
        <f>SUM(F144:J144)</f>
        <v>17000</v>
      </c>
      <c r="E144" s="61" t="s">
        <v>23</v>
      </c>
      <c r="F144" s="82">
        <v>0</v>
      </c>
      <c r="G144" s="82">
        <v>0</v>
      </c>
      <c r="H144" s="82">
        <v>0</v>
      </c>
      <c r="I144" s="82">
        <v>17000</v>
      </c>
      <c r="J144" s="82">
        <v>0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24" customHeight="1">
      <c r="A145" s="48"/>
      <c r="B145" s="49"/>
      <c r="C145" s="83">
        <f>SUM(G145:J145)</f>
        <v>0</v>
      </c>
      <c r="D145" s="83"/>
      <c r="E145" s="61" t="s">
        <v>24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29.25" customHeight="1">
      <c r="A146" s="48" t="s">
        <v>83</v>
      </c>
      <c r="B146" s="49" t="s">
        <v>84</v>
      </c>
      <c r="C146" s="80">
        <f>SUM(D146:D148)</f>
        <v>35000</v>
      </c>
      <c r="D146" s="81">
        <f>SUM(F146:J146)</f>
        <v>0</v>
      </c>
      <c r="E146" s="61" t="s">
        <v>21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24.75" customHeight="1">
      <c r="A147" s="48"/>
      <c r="B147" s="49"/>
      <c r="C147" s="80"/>
      <c r="D147" s="81">
        <f>SUM(F147:J147)</f>
        <v>25000</v>
      </c>
      <c r="E147" s="61" t="s">
        <v>22</v>
      </c>
      <c r="F147" s="82">
        <v>0</v>
      </c>
      <c r="G147" s="82">
        <v>25000</v>
      </c>
      <c r="H147" s="82">
        <v>0</v>
      </c>
      <c r="I147" s="82">
        <v>0</v>
      </c>
      <c r="J147" s="82">
        <v>0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74.25" customHeight="1">
      <c r="A148" s="48"/>
      <c r="B148" s="49"/>
      <c r="C148" s="80"/>
      <c r="D148" s="81">
        <f>SUM(F148:J148)</f>
        <v>10000</v>
      </c>
      <c r="E148" s="61" t="s">
        <v>23</v>
      </c>
      <c r="F148" s="82">
        <v>0</v>
      </c>
      <c r="G148" s="82">
        <v>0</v>
      </c>
      <c r="H148" s="82">
        <v>5000</v>
      </c>
      <c r="I148" s="82">
        <v>5000</v>
      </c>
      <c r="J148" s="82">
        <v>0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22.5" customHeight="1">
      <c r="A149" s="48"/>
      <c r="B149" s="49"/>
      <c r="C149" s="83">
        <f>SUM(F149:J149)</f>
        <v>0</v>
      </c>
      <c r="D149" s="83"/>
      <c r="E149" s="61" t="s">
        <v>24</v>
      </c>
      <c r="F149" s="82">
        <v>0</v>
      </c>
      <c r="G149" s="82">
        <v>0</v>
      </c>
      <c r="H149" s="82">
        <v>0</v>
      </c>
      <c r="I149" s="82">
        <v>0</v>
      </c>
      <c r="J149" s="82">
        <v>0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33.75" customHeight="1">
      <c r="A150" s="48" t="s">
        <v>85</v>
      </c>
      <c r="B150" s="49" t="s">
        <v>194</v>
      </c>
      <c r="C150" s="80">
        <f>SUM(D150:D152)</f>
        <v>12100</v>
      </c>
      <c r="D150" s="81">
        <f>SUM(F150:J150)</f>
        <v>0</v>
      </c>
      <c r="E150" s="61" t="s">
        <v>21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33" customHeight="1">
      <c r="A151" s="48"/>
      <c r="B151" s="49"/>
      <c r="C151" s="80"/>
      <c r="D151" s="81">
        <f>SUM(F151:J151)</f>
        <v>0</v>
      </c>
      <c r="E151" s="61" t="s">
        <v>22</v>
      </c>
      <c r="F151" s="82">
        <v>0</v>
      </c>
      <c r="G151" s="82">
        <v>0</v>
      </c>
      <c r="H151" s="82">
        <v>0</v>
      </c>
      <c r="I151" s="82">
        <v>0</v>
      </c>
      <c r="J151" s="82">
        <v>0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36.75" customHeight="1">
      <c r="A152" s="48"/>
      <c r="B152" s="49"/>
      <c r="C152" s="80"/>
      <c r="D152" s="81">
        <f>SUM(F152:J152)</f>
        <v>12100</v>
      </c>
      <c r="E152" s="61" t="s">
        <v>23</v>
      </c>
      <c r="F152" s="82">
        <v>0</v>
      </c>
      <c r="G152" s="82">
        <v>0</v>
      </c>
      <c r="H152" s="82">
        <v>800</v>
      </c>
      <c r="I152" s="82">
        <v>2600</v>
      </c>
      <c r="J152" s="82">
        <v>8700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35.25" customHeight="1">
      <c r="A153" s="48"/>
      <c r="B153" s="49"/>
      <c r="C153" s="83">
        <f>SUM(F153:J153)</f>
        <v>3400</v>
      </c>
      <c r="D153" s="83"/>
      <c r="E153" s="61" t="s">
        <v>24</v>
      </c>
      <c r="F153" s="82">
        <v>0</v>
      </c>
      <c r="G153" s="82">
        <v>3400</v>
      </c>
      <c r="H153" s="82">
        <v>0</v>
      </c>
      <c r="I153" s="82">
        <v>0</v>
      </c>
      <c r="J153" s="82">
        <v>0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24.75" customHeight="1">
      <c r="A154" s="48" t="s">
        <v>86</v>
      </c>
      <c r="B154" s="49" t="s">
        <v>193</v>
      </c>
      <c r="C154" s="80">
        <f>SUM(D154:D156)</f>
        <v>948.6</v>
      </c>
      <c r="D154" s="81">
        <f>SUM(F154:J154)</f>
        <v>0</v>
      </c>
      <c r="E154" s="61" t="s">
        <v>21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33.75" customHeight="1">
      <c r="A155" s="48"/>
      <c r="B155" s="49"/>
      <c r="C155" s="80"/>
      <c r="D155" s="81">
        <f>SUM(F155:J155)</f>
        <v>0</v>
      </c>
      <c r="E155" s="61" t="s">
        <v>22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32.25" customHeight="1">
      <c r="A156" s="48"/>
      <c r="B156" s="49"/>
      <c r="C156" s="80"/>
      <c r="D156" s="81">
        <f>SUM(F156:J156)</f>
        <v>948.6</v>
      </c>
      <c r="E156" s="61" t="s">
        <v>23</v>
      </c>
      <c r="F156" s="82">
        <v>0</v>
      </c>
      <c r="G156" s="82">
        <v>0</v>
      </c>
      <c r="H156" s="82">
        <v>948.6</v>
      </c>
      <c r="I156" s="82">
        <v>0</v>
      </c>
      <c r="J156" s="82">
        <v>0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48" customHeight="1">
      <c r="A157" s="48"/>
      <c r="B157" s="49"/>
      <c r="C157" s="83">
        <f>SUM(F157:J157)</f>
        <v>0</v>
      </c>
      <c r="D157" s="83"/>
      <c r="E157" s="61" t="s">
        <v>24</v>
      </c>
      <c r="F157" s="82">
        <v>0</v>
      </c>
      <c r="G157" s="82">
        <v>0</v>
      </c>
      <c r="H157" s="82">
        <v>0</v>
      </c>
      <c r="I157" s="82">
        <v>0</v>
      </c>
      <c r="J157" s="82">
        <v>0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41.25" customHeight="1">
      <c r="A158" s="48" t="s">
        <v>87</v>
      </c>
      <c r="B158" s="49" t="s">
        <v>88</v>
      </c>
      <c r="C158" s="80">
        <f>SUM(D158:D160)</f>
        <v>4650</v>
      </c>
      <c r="D158" s="81">
        <f>SUM(F158:J158)</f>
        <v>0</v>
      </c>
      <c r="E158" s="61" t="s">
        <v>21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33.75" customHeight="1">
      <c r="A159" s="48"/>
      <c r="B159" s="49"/>
      <c r="C159" s="80"/>
      <c r="D159" s="81">
        <f>SUM(F159:J159)</f>
        <v>0</v>
      </c>
      <c r="E159" s="61" t="s">
        <v>22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35.25" customHeight="1">
      <c r="A160" s="48"/>
      <c r="B160" s="49"/>
      <c r="C160" s="80"/>
      <c r="D160" s="81">
        <f>SUM(F160:J160)</f>
        <v>4650</v>
      </c>
      <c r="E160" s="61" t="s">
        <v>23</v>
      </c>
      <c r="F160" s="82">
        <v>0</v>
      </c>
      <c r="G160" s="82">
        <v>0</v>
      </c>
      <c r="H160" s="82">
        <v>4650</v>
      </c>
      <c r="I160" s="82">
        <v>0</v>
      </c>
      <c r="J160" s="82">
        <v>0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30" customHeight="1">
      <c r="A161" s="48"/>
      <c r="B161" s="49"/>
      <c r="C161" s="81">
        <f>SUM(F161:J161)</f>
        <v>0</v>
      </c>
      <c r="D161" s="81"/>
      <c r="E161" s="61" t="s">
        <v>24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24" customHeight="1">
      <c r="A162" s="48" t="s">
        <v>89</v>
      </c>
      <c r="B162" s="49" t="s">
        <v>90</v>
      </c>
      <c r="C162" s="80">
        <f>SUM(D162:D164)</f>
        <v>1000</v>
      </c>
      <c r="D162" s="81">
        <f>SUM(F162:J162)</f>
        <v>0</v>
      </c>
      <c r="E162" s="61" t="s">
        <v>21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26.25" customHeight="1">
      <c r="A163" s="48"/>
      <c r="B163" s="49"/>
      <c r="C163" s="80"/>
      <c r="D163" s="81">
        <f>SUM(F163:J163)</f>
        <v>0</v>
      </c>
      <c r="E163" s="61" t="s">
        <v>22</v>
      </c>
      <c r="F163" s="82">
        <v>0</v>
      </c>
      <c r="G163" s="82">
        <v>0</v>
      </c>
      <c r="H163" s="82">
        <v>0</v>
      </c>
      <c r="I163" s="82">
        <v>0</v>
      </c>
      <c r="J163" s="82">
        <v>0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24.75" customHeight="1">
      <c r="A164" s="48"/>
      <c r="B164" s="49"/>
      <c r="C164" s="80"/>
      <c r="D164" s="81">
        <f>SUM(F164:J164)</f>
        <v>1000</v>
      </c>
      <c r="E164" s="61" t="s">
        <v>23</v>
      </c>
      <c r="F164" s="82">
        <v>0</v>
      </c>
      <c r="G164" s="82">
        <v>0</v>
      </c>
      <c r="H164" s="82">
        <v>0</v>
      </c>
      <c r="I164" s="82">
        <v>1000</v>
      </c>
      <c r="J164" s="82">
        <v>0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23.25" customHeight="1">
      <c r="A165" s="48"/>
      <c r="B165" s="49"/>
      <c r="C165" s="83">
        <f>SUM(F165:J165)</f>
        <v>0</v>
      </c>
      <c r="D165" s="83"/>
      <c r="E165" s="61" t="s">
        <v>24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9.5" customHeight="1">
      <c r="A166" s="47" t="s">
        <v>91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27.75" customHeight="1">
      <c r="A167" s="48" t="s">
        <v>92</v>
      </c>
      <c r="B167" s="49" t="s">
        <v>93</v>
      </c>
      <c r="C167" s="80">
        <f>D167+D168+D169</f>
        <v>12500</v>
      </c>
      <c r="D167" s="81">
        <f>SUM(F167:J167)</f>
        <v>0</v>
      </c>
      <c r="E167" s="61" t="s">
        <v>21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21" customHeight="1">
      <c r="A168" s="48"/>
      <c r="B168" s="49"/>
      <c r="C168" s="80"/>
      <c r="D168" s="81">
        <f>SUM(F168:J168)</f>
        <v>0</v>
      </c>
      <c r="E168" s="61" t="s">
        <v>22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24" customHeight="1">
      <c r="A169" s="48"/>
      <c r="B169" s="49"/>
      <c r="C169" s="80"/>
      <c r="D169" s="81">
        <f>SUM(F169:J169)</f>
        <v>12500</v>
      </c>
      <c r="E169" s="61" t="s">
        <v>23</v>
      </c>
      <c r="F169" s="82">
        <v>0</v>
      </c>
      <c r="G169" s="82">
        <v>0</v>
      </c>
      <c r="H169" s="82">
        <v>10500</v>
      </c>
      <c r="I169" s="82">
        <v>2000</v>
      </c>
      <c r="J169" s="82">
        <v>0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22.5" customHeight="1">
      <c r="A170" s="48"/>
      <c r="B170" s="49"/>
      <c r="C170" s="83">
        <f>SUM(F170:J170)</f>
        <v>0</v>
      </c>
      <c r="D170" s="83"/>
      <c r="E170" s="61" t="s">
        <v>24</v>
      </c>
      <c r="F170" s="82">
        <v>0</v>
      </c>
      <c r="G170" s="82">
        <v>0</v>
      </c>
      <c r="H170" s="82">
        <v>0</v>
      </c>
      <c r="I170" s="82"/>
      <c r="J170" s="8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26.25" customHeight="1">
      <c r="A171" s="48" t="s">
        <v>94</v>
      </c>
      <c r="B171" s="49" t="s">
        <v>95</v>
      </c>
      <c r="C171" s="80">
        <f>SUM(D171:D173)</f>
        <v>13600</v>
      </c>
      <c r="D171" s="81">
        <f>SUM(F171:J171)</f>
        <v>0</v>
      </c>
      <c r="E171" s="61" t="s">
        <v>21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22.5" customHeight="1">
      <c r="A172" s="48"/>
      <c r="B172" s="49"/>
      <c r="C172" s="80"/>
      <c r="D172" s="81">
        <f>SUM(F172:J172)</f>
        <v>0</v>
      </c>
      <c r="E172" s="61" t="s">
        <v>22</v>
      </c>
      <c r="F172" s="82">
        <v>0</v>
      </c>
      <c r="G172" s="82">
        <v>0</v>
      </c>
      <c r="H172" s="82">
        <v>0</v>
      </c>
      <c r="I172" s="82">
        <v>0</v>
      </c>
      <c r="J172" s="82">
        <v>0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20.25" customHeight="1">
      <c r="A173" s="48"/>
      <c r="B173" s="49"/>
      <c r="C173" s="80"/>
      <c r="D173" s="81">
        <f>SUM(F173:J173)</f>
        <v>13600</v>
      </c>
      <c r="E173" s="61" t="s">
        <v>23</v>
      </c>
      <c r="F173" s="82">
        <v>0</v>
      </c>
      <c r="G173" s="82">
        <v>3000</v>
      </c>
      <c r="H173" s="82">
        <v>6600</v>
      </c>
      <c r="I173" s="82">
        <v>2000</v>
      </c>
      <c r="J173" s="82">
        <v>2000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21" customHeight="1">
      <c r="A174" s="48"/>
      <c r="B174" s="49"/>
      <c r="C174" s="83">
        <f>SUM(F174:J174)</f>
        <v>0</v>
      </c>
      <c r="D174" s="83"/>
      <c r="E174" s="61" t="s">
        <v>24</v>
      </c>
      <c r="F174" s="82">
        <v>0</v>
      </c>
      <c r="G174" s="82">
        <v>0</v>
      </c>
      <c r="H174" s="82">
        <v>0</v>
      </c>
      <c r="I174" s="82"/>
      <c r="J174" s="8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20.25" customHeight="1">
      <c r="A175" s="48" t="s">
        <v>96</v>
      </c>
      <c r="B175" s="49" t="s">
        <v>97</v>
      </c>
      <c r="C175" s="80">
        <f>D175+D176+D177</f>
        <v>3000</v>
      </c>
      <c r="D175" s="81">
        <f>SUM(F175:J175)</f>
        <v>0</v>
      </c>
      <c r="E175" s="61" t="s">
        <v>21</v>
      </c>
      <c r="F175" s="82">
        <v>0</v>
      </c>
      <c r="G175" s="82">
        <v>0</v>
      </c>
      <c r="H175" s="82">
        <v>0</v>
      </c>
      <c r="I175" s="82">
        <v>0</v>
      </c>
      <c r="J175" s="82">
        <v>0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20.25" customHeight="1">
      <c r="A176" s="48"/>
      <c r="B176" s="49"/>
      <c r="C176" s="80"/>
      <c r="D176" s="81">
        <f>SUM(F176:J176)</f>
        <v>0</v>
      </c>
      <c r="E176" s="61" t="s">
        <v>22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24" customHeight="1">
      <c r="A177" s="48"/>
      <c r="B177" s="49"/>
      <c r="C177" s="80"/>
      <c r="D177" s="81">
        <f>SUM(F177:J177)</f>
        <v>3000</v>
      </c>
      <c r="E177" s="61" t="s">
        <v>23</v>
      </c>
      <c r="F177" s="82">
        <v>0</v>
      </c>
      <c r="G177" s="82">
        <v>0</v>
      </c>
      <c r="H177" s="82">
        <v>3000</v>
      </c>
      <c r="I177" s="82">
        <v>0</v>
      </c>
      <c r="J177" s="82">
        <v>0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9.5" customHeight="1">
      <c r="A178" s="48"/>
      <c r="B178" s="49"/>
      <c r="C178" s="83">
        <f>SUM(F178:J178)</f>
        <v>0</v>
      </c>
      <c r="D178" s="83"/>
      <c r="E178" s="61" t="s">
        <v>24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20.25" customHeight="1">
      <c r="A179" s="48" t="s">
        <v>98</v>
      </c>
      <c r="B179" s="49" t="s">
        <v>99</v>
      </c>
      <c r="C179" s="80">
        <f>D179+D180+D181</f>
        <v>8000</v>
      </c>
      <c r="D179" s="81">
        <f>SUM(F179:J179)</f>
        <v>0</v>
      </c>
      <c r="E179" s="61" t="s">
        <v>21</v>
      </c>
      <c r="F179" s="82">
        <v>0</v>
      </c>
      <c r="G179" s="82">
        <v>0</v>
      </c>
      <c r="H179" s="82">
        <v>0</v>
      </c>
      <c r="I179" s="82"/>
      <c r="J179" s="8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9.5" customHeight="1">
      <c r="A180" s="48"/>
      <c r="B180" s="49"/>
      <c r="C180" s="80"/>
      <c r="D180" s="81">
        <f>SUM(F180:J180)</f>
        <v>0</v>
      </c>
      <c r="E180" s="61" t="s">
        <v>22</v>
      </c>
      <c r="F180" s="82">
        <v>0</v>
      </c>
      <c r="G180" s="82">
        <v>0</v>
      </c>
      <c r="H180" s="82">
        <v>0</v>
      </c>
      <c r="I180" s="82">
        <v>0</v>
      </c>
      <c r="J180" s="8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20.25" customHeight="1">
      <c r="A181" s="48"/>
      <c r="B181" s="49"/>
      <c r="C181" s="80"/>
      <c r="D181" s="81">
        <f>SUM(F181:J181)</f>
        <v>8000</v>
      </c>
      <c r="E181" s="61" t="s">
        <v>23</v>
      </c>
      <c r="F181" s="82">
        <v>0</v>
      </c>
      <c r="G181" s="82">
        <v>4000</v>
      </c>
      <c r="H181" s="82">
        <v>4000</v>
      </c>
      <c r="I181" s="82">
        <v>0</v>
      </c>
      <c r="J181" s="8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33" customHeight="1">
      <c r="A182" s="48"/>
      <c r="B182" s="49"/>
      <c r="C182" s="83">
        <f>SUM(F182:J182)</f>
        <v>0</v>
      </c>
      <c r="D182" s="83"/>
      <c r="E182" s="61" t="s">
        <v>24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20.25" customHeight="1">
      <c r="A183" s="68"/>
      <c r="B183" s="75" t="s">
        <v>41</v>
      </c>
      <c r="C183" s="63">
        <f>D183+D184+D185</f>
        <v>581576.6</v>
      </c>
      <c r="D183" s="64">
        <v>0</v>
      </c>
      <c r="E183" s="65" t="s">
        <v>21</v>
      </c>
      <c r="F183" s="64">
        <f aca="true" t="shared" si="3" ref="F183:J186">F102+F106+F110+F114+F118+F122+F126+F130+F134+F138+F142+F146+F150+F154+F158+F162+F167+F171+F175+F179</f>
        <v>0</v>
      </c>
      <c r="G183" s="64">
        <f t="shared" si="3"/>
        <v>0</v>
      </c>
      <c r="H183" s="64">
        <f t="shared" si="3"/>
        <v>0</v>
      </c>
      <c r="I183" s="64">
        <f t="shared" si="3"/>
        <v>0</v>
      </c>
      <c r="J183" s="64">
        <f t="shared" si="3"/>
        <v>0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21" customHeight="1">
      <c r="A184" s="68"/>
      <c r="B184" s="75"/>
      <c r="C184" s="63"/>
      <c r="D184" s="64">
        <f>F184+G184+H184+I184+J184</f>
        <v>377244</v>
      </c>
      <c r="E184" s="65" t="s">
        <v>22</v>
      </c>
      <c r="F184" s="64">
        <f t="shared" si="3"/>
        <v>0</v>
      </c>
      <c r="G184" s="64">
        <f t="shared" si="3"/>
        <v>377244</v>
      </c>
      <c r="H184" s="64">
        <f t="shared" si="3"/>
        <v>0</v>
      </c>
      <c r="I184" s="64">
        <f t="shared" si="3"/>
        <v>0</v>
      </c>
      <c r="J184" s="64">
        <f t="shared" si="3"/>
        <v>0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21.75" customHeight="1">
      <c r="A185" s="68"/>
      <c r="B185" s="75"/>
      <c r="C185" s="63"/>
      <c r="D185" s="64">
        <f>F185+G185+H185+I185+J185</f>
        <v>204332.6</v>
      </c>
      <c r="E185" s="65" t="s">
        <v>23</v>
      </c>
      <c r="F185" s="64">
        <f t="shared" si="3"/>
        <v>0</v>
      </c>
      <c r="G185" s="64">
        <f t="shared" si="3"/>
        <v>7000</v>
      </c>
      <c r="H185" s="64">
        <f t="shared" si="3"/>
        <v>129948.6</v>
      </c>
      <c r="I185" s="64">
        <f t="shared" si="3"/>
        <v>52284</v>
      </c>
      <c r="J185" s="64">
        <f t="shared" si="3"/>
        <v>15100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8.75" customHeight="1">
      <c r="A186" s="68"/>
      <c r="B186" s="75"/>
      <c r="C186" s="67">
        <v>0</v>
      </c>
      <c r="D186" s="67"/>
      <c r="E186" s="65" t="s">
        <v>24</v>
      </c>
      <c r="F186" s="64">
        <f t="shared" si="3"/>
        <v>0</v>
      </c>
      <c r="G186" s="64">
        <f t="shared" si="3"/>
        <v>3400</v>
      </c>
      <c r="H186" s="64">
        <f t="shared" si="3"/>
        <v>0</v>
      </c>
      <c r="I186" s="64">
        <f t="shared" si="3"/>
        <v>0</v>
      </c>
      <c r="J186" s="64">
        <f t="shared" si="3"/>
        <v>0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25.5" customHeight="1">
      <c r="A187" s="47" t="s">
        <v>100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22.5" customHeight="1">
      <c r="A188" s="48" t="s">
        <v>101</v>
      </c>
      <c r="B188" s="49" t="s">
        <v>102</v>
      </c>
      <c r="C188" s="80">
        <f>D188+D189+D190</f>
        <v>255000</v>
      </c>
      <c r="D188" s="81">
        <f>F188+G188+H188+I188+J188</f>
        <v>255000</v>
      </c>
      <c r="E188" s="61" t="s">
        <v>21</v>
      </c>
      <c r="F188" s="82">
        <v>0</v>
      </c>
      <c r="G188" s="82">
        <v>65000</v>
      </c>
      <c r="H188" s="82">
        <v>65000</v>
      </c>
      <c r="I188" s="82">
        <v>70000</v>
      </c>
      <c r="J188" s="82">
        <v>55000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24" customHeight="1">
      <c r="A189" s="48"/>
      <c r="B189" s="49"/>
      <c r="C189" s="80"/>
      <c r="D189" s="81">
        <f>F189+G189+H189+I189+J189</f>
        <v>0</v>
      </c>
      <c r="E189" s="61" t="s">
        <v>22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24" customHeight="1">
      <c r="A190" s="48"/>
      <c r="B190" s="49"/>
      <c r="C190" s="80"/>
      <c r="D190" s="81">
        <f>F190+G190+H190+I190+J190</f>
        <v>0</v>
      </c>
      <c r="E190" s="61" t="s">
        <v>23</v>
      </c>
      <c r="F190" s="82">
        <v>0</v>
      </c>
      <c r="G190" s="82">
        <v>0</v>
      </c>
      <c r="H190" s="82">
        <v>0</v>
      </c>
      <c r="I190" s="82">
        <v>0</v>
      </c>
      <c r="J190" s="82">
        <v>0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22.5" customHeight="1">
      <c r="A191" s="48"/>
      <c r="B191" s="49"/>
      <c r="C191" s="83">
        <f>SUM(F191:J191)</f>
        <v>0</v>
      </c>
      <c r="D191" s="83"/>
      <c r="E191" s="61" t="s">
        <v>24</v>
      </c>
      <c r="F191" s="82">
        <v>0</v>
      </c>
      <c r="G191" s="82">
        <v>0</v>
      </c>
      <c r="H191" s="82">
        <v>0</v>
      </c>
      <c r="I191" s="82">
        <v>0</v>
      </c>
      <c r="J191" s="82">
        <v>0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20.25" customHeight="1">
      <c r="A192" s="48"/>
      <c r="B192" s="85" t="s">
        <v>41</v>
      </c>
      <c r="C192" s="80">
        <f>D192+D193+D194</f>
        <v>255000</v>
      </c>
      <c r="D192" s="81">
        <f>F192+G192+H192+I192+J192</f>
        <v>255000</v>
      </c>
      <c r="E192" s="61" t="s">
        <v>21</v>
      </c>
      <c r="F192" s="81">
        <f>F188</f>
        <v>0</v>
      </c>
      <c r="G192" s="81">
        <f>G188</f>
        <v>65000</v>
      </c>
      <c r="H192" s="81">
        <f>H188</f>
        <v>65000</v>
      </c>
      <c r="I192" s="81">
        <f>I188</f>
        <v>70000</v>
      </c>
      <c r="J192" s="81">
        <f>J188</f>
        <v>55000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24" customHeight="1">
      <c r="A193" s="48"/>
      <c r="B193" s="85"/>
      <c r="C193" s="80"/>
      <c r="D193" s="81">
        <f>SUM(G193:J193)</f>
        <v>0</v>
      </c>
      <c r="E193" s="61" t="s">
        <v>22</v>
      </c>
      <c r="F193" s="81">
        <f aca="true" t="shared" si="4" ref="F193:G195">F189</f>
        <v>0</v>
      </c>
      <c r="G193" s="81">
        <f t="shared" si="4"/>
        <v>0</v>
      </c>
      <c r="H193" s="81">
        <f aca="true" t="shared" si="5" ref="H193:J195">H189</f>
        <v>0</v>
      </c>
      <c r="I193" s="81">
        <f t="shared" si="5"/>
        <v>0</v>
      </c>
      <c r="J193" s="81">
        <f t="shared" si="5"/>
        <v>0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21.75" customHeight="1">
      <c r="A194" s="48"/>
      <c r="B194" s="85"/>
      <c r="C194" s="80"/>
      <c r="D194" s="81">
        <f>SUM(G194:J194)</f>
        <v>0</v>
      </c>
      <c r="E194" s="61" t="s">
        <v>23</v>
      </c>
      <c r="F194" s="81">
        <f t="shared" si="4"/>
        <v>0</v>
      </c>
      <c r="G194" s="81">
        <f t="shared" si="4"/>
        <v>0</v>
      </c>
      <c r="H194" s="81">
        <f t="shared" si="5"/>
        <v>0</v>
      </c>
      <c r="I194" s="81">
        <f t="shared" si="5"/>
        <v>0</v>
      </c>
      <c r="J194" s="81">
        <f t="shared" si="5"/>
        <v>0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22.5" customHeight="1">
      <c r="A195" s="48"/>
      <c r="B195" s="85"/>
      <c r="C195" s="83">
        <f>SUM(G195:J195)</f>
        <v>0</v>
      </c>
      <c r="D195" s="83"/>
      <c r="E195" s="61" t="s">
        <v>24</v>
      </c>
      <c r="F195" s="81">
        <f t="shared" si="4"/>
        <v>0</v>
      </c>
      <c r="G195" s="81">
        <f t="shared" si="4"/>
        <v>0</v>
      </c>
      <c r="H195" s="81">
        <f t="shared" si="5"/>
        <v>0</v>
      </c>
      <c r="I195" s="81">
        <f t="shared" si="5"/>
        <v>0</v>
      </c>
      <c r="J195" s="81">
        <f t="shared" si="5"/>
        <v>0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20.25" customHeight="1">
      <c r="A196" s="47" t="s">
        <v>103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24.75" customHeight="1">
      <c r="A197" s="48" t="s">
        <v>104</v>
      </c>
      <c r="B197" s="49" t="s">
        <v>105</v>
      </c>
      <c r="C197" s="80">
        <f>D197+D198+D199</f>
        <v>50000</v>
      </c>
      <c r="D197" s="81">
        <f>SUM(G197:J197)</f>
        <v>0</v>
      </c>
      <c r="E197" s="61" t="s">
        <v>21</v>
      </c>
      <c r="F197" s="82">
        <v>0</v>
      </c>
      <c r="G197" s="82">
        <v>0</v>
      </c>
      <c r="H197" s="82">
        <v>0</v>
      </c>
      <c r="I197" s="82">
        <v>0</v>
      </c>
      <c r="J197" s="82">
        <v>0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24.75" customHeight="1">
      <c r="A198" s="48"/>
      <c r="B198" s="49"/>
      <c r="C198" s="80"/>
      <c r="D198" s="81">
        <f>SUM(G198:J198)</f>
        <v>0</v>
      </c>
      <c r="E198" s="61" t="s">
        <v>22</v>
      </c>
      <c r="F198" s="82">
        <v>0</v>
      </c>
      <c r="G198" s="82">
        <v>0</v>
      </c>
      <c r="H198" s="82">
        <v>0</v>
      </c>
      <c r="I198" s="82">
        <v>0</v>
      </c>
      <c r="J198" s="82">
        <v>0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24.75" customHeight="1">
      <c r="A199" s="48"/>
      <c r="B199" s="49"/>
      <c r="C199" s="80"/>
      <c r="D199" s="81">
        <f>SUM(G199:J199)</f>
        <v>50000</v>
      </c>
      <c r="E199" s="61" t="s">
        <v>23</v>
      </c>
      <c r="F199" s="82">
        <v>0</v>
      </c>
      <c r="G199" s="82"/>
      <c r="H199" s="82">
        <v>30000</v>
      </c>
      <c r="I199" s="82">
        <v>20000</v>
      </c>
      <c r="J199" s="82">
        <v>0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20.25" customHeight="1">
      <c r="A200" s="48"/>
      <c r="B200" s="49"/>
      <c r="C200" s="83">
        <v>0</v>
      </c>
      <c r="D200" s="83"/>
      <c r="E200" s="61" t="s">
        <v>24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24" customHeight="1">
      <c r="A201" s="48" t="s">
        <v>106</v>
      </c>
      <c r="B201" s="49" t="s">
        <v>107</v>
      </c>
      <c r="C201" s="80">
        <f>D201+D202+D203</f>
        <v>600</v>
      </c>
      <c r="D201" s="81">
        <f>SUM(G201:J201)</f>
        <v>0</v>
      </c>
      <c r="E201" s="61" t="s">
        <v>21</v>
      </c>
      <c r="F201" s="82">
        <v>0</v>
      </c>
      <c r="G201" s="82">
        <v>0</v>
      </c>
      <c r="H201" s="82">
        <v>0</v>
      </c>
      <c r="I201" s="82">
        <v>0</v>
      </c>
      <c r="J201" s="82">
        <v>0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21" customHeight="1">
      <c r="A202" s="48"/>
      <c r="B202" s="49"/>
      <c r="C202" s="80"/>
      <c r="D202" s="81">
        <f>SUM(G202:J202)</f>
        <v>0</v>
      </c>
      <c r="E202" s="61" t="s">
        <v>22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9.5" customHeight="1">
      <c r="A203" s="48"/>
      <c r="B203" s="49"/>
      <c r="C203" s="80"/>
      <c r="D203" s="81">
        <f>SUM(F203:J203)</f>
        <v>600</v>
      </c>
      <c r="E203" s="61" t="s">
        <v>23</v>
      </c>
      <c r="F203" s="82">
        <v>0</v>
      </c>
      <c r="G203" s="82">
        <v>300</v>
      </c>
      <c r="H203" s="82">
        <v>300</v>
      </c>
      <c r="I203" s="82">
        <v>0</v>
      </c>
      <c r="J203" s="82">
        <v>0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21.75" customHeight="1">
      <c r="A204" s="48"/>
      <c r="B204" s="49"/>
      <c r="C204" s="83">
        <f>SUM(F204:J204)</f>
        <v>0</v>
      </c>
      <c r="D204" s="83"/>
      <c r="E204" s="61" t="s">
        <v>24</v>
      </c>
      <c r="F204" s="82">
        <v>0</v>
      </c>
      <c r="G204" s="82">
        <v>0</v>
      </c>
      <c r="H204" s="82">
        <v>0</v>
      </c>
      <c r="I204" s="82">
        <v>0</v>
      </c>
      <c r="J204" s="82">
        <v>0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24" customHeight="1">
      <c r="A205" s="48" t="s">
        <v>108</v>
      </c>
      <c r="B205" s="49" t="s">
        <v>189</v>
      </c>
      <c r="C205" s="80">
        <f>D205+D206+D207</f>
        <v>1210</v>
      </c>
      <c r="D205" s="81">
        <f>SUM(G205:J205)</f>
        <v>0</v>
      </c>
      <c r="E205" s="61" t="s">
        <v>21</v>
      </c>
      <c r="F205" s="82">
        <v>0</v>
      </c>
      <c r="G205" s="82">
        <v>0</v>
      </c>
      <c r="H205" s="82">
        <v>0</v>
      </c>
      <c r="I205" s="82">
        <v>0</v>
      </c>
      <c r="J205" s="82">
        <v>0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23.25" customHeight="1">
      <c r="A206" s="48"/>
      <c r="B206" s="49"/>
      <c r="C206" s="80"/>
      <c r="D206" s="81">
        <f>SUM(G206:J206)</f>
        <v>0</v>
      </c>
      <c r="E206" s="61" t="s">
        <v>22</v>
      </c>
      <c r="F206" s="82">
        <v>0</v>
      </c>
      <c r="G206" s="82">
        <v>0</v>
      </c>
      <c r="H206" s="82">
        <v>0</v>
      </c>
      <c r="I206" s="82">
        <v>0</v>
      </c>
      <c r="J206" s="82">
        <v>0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21.75" customHeight="1">
      <c r="A207" s="48"/>
      <c r="B207" s="49"/>
      <c r="C207" s="80"/>
      <c r="D207" s="81">
        <f>SUM(G207:J207)</f>
        <v>1210</v>
      </c>
      <c r="E207" s="61" t="s">
        <v>23</v>
      </c>
      <c r="F207" s="82">
        <v>0</v>
      </c>
      <c r="G207" s="82">
        <v>0</v>
      </c>
      <c r="H207" s="82">
        <v>1210</v>
      </c>
      <c r="I207" s="82">
        <v>0</v>
      </c>
      <c r="J207" s="82">
        <v>0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ht="18" customHeight="1">
      <c r="A208" s="48"/>
      <c r="B208" s="49"/>
      <c r="C208" s="83">
        <f>SUM(F208:J208)</f>
        <v>0</v>
      </c>
      <c r="D208" s="83"/>
      <c r="E208" s="61" t="s">
        <v>24</v>
      </c>
      <c r="F208" s="82">
        <v>0</v>
      </c>
      <c r="G208" s="82">
        <v>0</v>
      </c>
      <c r="H208" s="82">
        <v>0</v>
      </c>
      <c r="I208" s="82">
        <v>0</v>
      </c>
      <c r="J208" s="82">
        <v>0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ht="23.25" customHeight="1">
      <c r="A209" s="48" t="s">
        <v>109</v>
      </c>
      <c r="B209" s="49" t="s">
        <v>110</v>
      </c>
      <c r="C209" s="80">
        <f>D209+D210+D211</f>
        <v>5600</v>
      </c>
      <c r="D209" s="81">
        <f>SUM(G209:J209)</f>
        <v>0</v>
      </c>
      <c r="E209" s="61" t="s">
        <v>21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ht="21.75" customHeight="1">
      <c r="A210" s="48"/>
      <c r="B210" s="49"/>
      <c r="C210" s="80"/>
      <c r="D210" s="81">
        <f>SUM(G210:J210)</f>
        <v>0</v>
      </c>
      <c r="E210" s="61" t="s">
        <v>22</v>
      </c>
      <c r="F210" s="82">
        <v>0</v>
      </c>
      <c r="G210" s="82">
        <v>0</v>
      </c>
      <c r="H210" s="82">
        <v>0</v>
      </c>
      <c r="I210" s="82">
        <v>0</v>
      </c>
      <c r="J210" s="82">
        <v>0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ht="22.5" customHeight="1">
      <c r="A211" s="48"/>
      <c r="B211" s="49"/>
      <c r="C211" s="80"/>
      <c r="D211" s="81">
        <f>SUM(G211:J211)</f>
        <v>5600</v>
      </c>
      <c r="E211" s="61" t="s">
        <v>23</v>
      </c>
      <c r="F211" s="82">
        <v>0</v>
      </c>
      <c r="G211" s="82">
        <v>0</v>
      </c>
      <c r="H211" s="82">
        <v>3000</v>
      </c>
      <c r="I211" s="82">
        <v>2600</v>
      </c>
      <c r="J211" s="82">
        <v>0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ht="42.75" customHeight="1">
      <c r="A212" s="48"/>
      <c r="B212" s="49"/>
      <c r="C212" s="83">
        <f>SUM(F212:J212)</f>
        <v>0</v>
      </c>
      <c r="D212" s="83"/>
      <c r="E212" s="61" t="s">
        <v>24</v>
      </c>
      <c r="F212" s="82">
        <v>0</v>
      </c>
      <c r="G212" s="82">
        <v>0</v>
      </c>
      <c r="H212" s="82">
        <v>0</v>
      </c>
      <c r="I212" s="82">
        <v>0</v>
      </c>
      <c r="J212" s="82">
        <v>0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ht="24" customHeight="1">
      <c r="A213" s="48" t="s">
        <v>111</v>
      </c>
      <c r="B213" s="49" t="s">
        <v>112</v>
      </c>
      <c r="C213" s="80">
        <f>D213+D214+D215</f>
        <v>1000</v>
      </c>
      <c r="D213" s="81">
        <f>SUM(G213:J213)</f>
        <v>0</v>
      </c>
      <c r="E213" s="61" t="s">
        <v>21</v>
      </c>
      <c r="F213" s="82">
        <v>0</v>
      </c>
      <c r="G213" s="82">
        <v>0</v>
      </c>
      <c r="H213" s="82">
        <v>0</v>
      </c>
      <c r="I213" s="82">
        <v>0</v>
      </c>
      <c r="J213" s="82">
        <v>0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ht="21" customHeight="1">
      <c r="A214" s="48"/>
      <c r="B214" s="49"/>
      <c r="C214" s="80"/>
      <c r="D214" s="81">
        <f>SUM(G214:J214)</f>
        <v>0</v>
      </c>
      <c r="E214" s="61" t="s">
        <v>22</v>
      </c>
      <c r="F214" s="82">
        <v>0</v>
      </c>
      <c r="G214" s="82">
        <v>0</v>
      </c>
      <c r="H214" s="82">
        <v>0</v>
      </c>
      <c r="I214" s="82">
        <v>0</v>
      </c>
      <c r="J214" s="82">
        <v>0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ht="22.5" customHeight="1">
      <c r="A215" s="48"/>
      <c r="B215" s="49"/>
      <c r="C215" s="80"/>
      <c r="D215" s="81">
        <f>SUM(G215:J215)</f>
        <v>1000</v>
      </c>
      <c r="E215" s="61" t="s">
        <v>23</v>
      </c>
      <c r="F215" s="82">
        <v>0</v>
      </c>
      <c r="G215" s="82">
        <v>200</v>
      </c>
      <c r="H215" s="82">
        <v>200</v>
      </c>
      <c r="I215" s="82">
        <v>200</v>
      </c>
      <c r="J215" s="82">
        <v>400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ht="38.25" customHeight="1">
      <c r="A216" s="48"/>
      <c r="B216" s="49"/>
      <c r="C216" s="83">
        <f>SUM(F216:J216)</f>
        <v>0</v>
      </c>
      <c r="D216" s="83"/>
      <c r="E216" s="61" t="s">
        <v>24</v>
      </c>
      <c r="F216" s="82">
        <v>0</v>
      </c>
      <c r="G216" s="82">
        <v>0</v>
      </c>
      <c r="H216" s="82">
        <v>0</v>
      </c>
      <c r="I216" s="82">
        <v>0</v>
      </c>
      <c r="J216" s="82">
        <v>0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ht="32.25" customHeight="1">
      <c r="A217" s="48" t="s">
        <v>113</v>
      </c>
      <c r="B217" s="49" t="s">
        <v>114</v>
      </c>
      <c r="C217" s="80">
        <f>D217+D218+D219</f>
        <v>1000</v>
      </c>
      <c r="D217" s="81">
        <f>SUM(G217:J217)</f>
        <v>0</v>
      </c>
      <c r="E217" s="61" t="s">
        <v>21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ht="31.5" customHeight="1">
      <c r="A218" s="48"/>
      <c r="B218" s="49"/>
      <c r="C218" s="80"/>
      <c r="D218" s="81">
        <f>SUM(G218:J218)</f>
        <v>0</v>
      </c>
      <c r="E218" s="61" t="s">
        <v>22</v>
      </c>
      <c r="F218" s="82">
        <v>0</v>
      </c>
      <c r="G218" s="82">
        <v>0</v>
      </c>
      <c r="H218" s="82">
        <v>0</v>
      </c>
      <c r="I218" s="82">
        <v>0</v>
      </c>
      <c r="J218" s="82">
        <v>0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ht="21" customHeight="1">
      <c r="A219" s="48"/>
      <c r="B219" s="49"/>
      <c r="C219" s="80"/>
      <c r="D219" s="81">
        <v>1000</v>
      </c>
      <c r="E219" s="61" t="s">
        <v>23</v>
      </c>
      <c r="F219" s="82"/>
      <c r="G219" s="82">
        <v>0</v>
      </c>
      <c r="H219" s="82">
        <v>1000</v>
      </c>
      <c r="I219" s="82">
        <v>0</v>
      </c>
      <c r="J219" s="82">
        <v>0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ht="38.25" customHeight="1">
      <c r="A220" s="48"/>
      <c r="B220" s="49"/>
      <c r="C220" s="83">
        <v>0</v>
      </c>
      <c r="D220" s="83"/>
      <c r="E220" s="61" t="s">
        <v>24</v>
      </c>
      <c r="F220" s="82">
        <v>0</v>
      </c>
      <c r="G220" s="82">
        <v>0</v>
      </c>
      <c r="H220" s="82">
        <v>0</v>
      </c>
      <c r="I220" s="82">
        <v>0</v>
      </c>
      <c r="J220" s="82">
        <v>0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ht="25.5" customHeight="1">
      <c r="A221" s="48" t="s">
        <v>115</v>
      </c>
      <c r="B221" s="49" t="s">
        <v>116</v>
      </c>
      <c r="C221" s="80">
        <f>D221+D222+D223</f>
        <v>3100</v>
      </c>
      <c r="D221" s="81">
        <f>SUM(G221:J221)</f>
        <v>0</v>
      </c>
      <c r="E221" s="61" t="s">
        <v>21</v>
      </c>
      <c r="F221" s="82">
        <v>0</v>
      </c>
      <c r="G221" s="82">
        <v>0</v>
      </c>
      <c r="H221" s="82">
        <v>0</v>
      </c>
      <c r="I221" s="82">
        <v>0</v>
      </c>
      <c r="J221" s="82">
        <v>0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ht="23.25" customHeight="1">
      <c r="A222" s="48"/>
      <c r="B222" s="49"/>
      <c r="C222" s="80"/>
      <c r="D222" s="81">
        <f>SUM(G222:J222)</f>
        <v>0</v>
      </c>
      <c r="E222" s="61" t="s">
        <v>22</v>
      </c>
      <c r="F222" s="82">
        <v>0</v>
      </c>
      <c r="G222" s="82">
        <v>0</v>
      </c>
      <c r="H222" s="82">
        <v>0</v>
      </c>
      <c r="I222" s="82">
        <v>0</v>
      </c>
      <c r="J222" s="82">
        <v>0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ht="21.75" customHeight="1">
      <c r="A223" s="48"/>
      <c r="B223" s="49"/>
      <c r="C223" s="80"/>
      <c r="D223" s="81">
        <f>SUM(G223:J223)</f>
        <v>3100</v>
      </c>
      <c r="E223" s="61" t="s">
        <v>23</v>
      </c>
      <c r="F223" s="82">
        <v>0</v>
      </c>
      <c r="G223" s="82">
        <v>1000</v>
      </c>
      <c r="H223" s="82">
        <v>2100</v>
      </c>
      <c r="I223" s="82"/>
      <c r="J223" s="82">
        <v>0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8" customHeight="1">
      <c r="A224" s="48"/>
      <c r="B224" s="49"/>
      <c r="C224" s="83">
        <f>SUM(G224:J224)</f>
        <v>0</v>
      </c>
      <c r="D224" s="83"/>
      <c r="E224" s="61" t="s">
        <v>24</v>
      </c>
      <c r="F224" s="82">
        <v>0</v>
      </c>
      <c r="G224" s="82">
        <v>0</v>
      </c>
      <c r="H224" s="82">
        <v>0</v>
      </c>
      <c r="I224" s="82">
        <v>0</v>
      </c>
      <c r="J224" s="82">
        <v>0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31.5" customHeight="1">
      <c r="A225" s="48" t="s">
        <v>117</v>
      </c>
      <c r="B225" s="49" t="s">
        <v>118</v>
      </c>
      <c r="C225" s="80">
        <f>D225+D226+D227</f>
        <v>30000</v>
      </c>
      <c r="D225" s="81">
        <f>SUM(G225:J225)</f>
        <v>0</v>
      </c>
      <c r="E225" s="61" t="s">
        <v>21</v>
      </c>
      <c r="F225" s="82">
        <v>0</v>
      </c>
      <c r="G225" s="82">
        <v>0</v>
      </c>
      <c r="H225" s="82">
        <v>0</v>
      </c>
      <c r="I225" s="82">
        <v>0</v>
      </c>
      <c r="J225" s="82">
        <v>0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26.25" customHeight="1">
      <c r="A226" s="48"/>
      <c r="B226" s="49"/>
      <c r="C226" s="80"/>
      <c r="D226" s="81">
        <f>SUM(G226:J226)</f>
        <v>0</v>
      </c>
      <c r="E226" s="61" t="s">
        <v>22</v>
      </c>
      <c r="F226" s="82">
        <v>0</v>
      </c>
      <c r="G226" s="82">
        <v>0</v>
      </c>
      <c r="H226" s="82">
        <v>0</v>
      </c>
      <c r="I226" s="82">
        <v>0</v>
      </c>
      <c r="J226" s="82">
        <v>0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21.75" customHeight="1">
      <c r="A227" s="48"/>
      <c r="B227" s="49"/>
      <c r="C227" s="80"/>
      <c r="D227" s="81">
        <f>SUM(G227:J227)</f>
        <v>30000</v>
      </c>
      <c r="E227" s="61" t="s">
        <v>23</v>
      </c>
      <c r="F227" s="82">
        <v>0</v>
      </c>
      <c r="G227" s="82">
        <v>0</v>
      </c>
      <c r="H227" s="82">
        <v>15000</v>
      </c>
      <c r="I227" s="82">
        <v>15000</v>
      </c>
      <c r="J227" s="82">
        <v>0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33.75" customHeight="1">
      <c r="A228" s="48"/>
      <c r="B228" s="49"/>
      <c r="C228" s="83">
        <f>SUM(G228:J228)</f>
        <v>0</v>
      </c>
      <c r="D228" s="83"/>
      <c r="E228" s="61" t="s">
        <v>24</v>
      </c>
      <c r="F228" s="82">
        <v>0</v>
      </c>
      <c r="G228" s="82">
        <v>0</v>
      </c>
      <c r="H228" s="82">
        <v>0</v>
      </c>
      <c r="I228" s="82">
        <v>0</v>
      </c>
      <c r="J228" s="82">
        <v>0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29.25" customHeight="1">
      <c r="A229" s="48" t="s">
        <v>119</v>
      </c>
      <c r="B229" s="49" t="s">
        <v>120</v>
      </c>
      <c r="C229" s="80">
        <f>D229+D230+D231</f>
        <v>4000</v>
      </c>
      <c r="D229" s="81">
        <f>SUM(G229:J229)</f>
        <v>0</v>
      </c>
      <c r="E229" s="61" t="s">
        <v>21</v>
      </c>
      <c r="F229" s="82">
        <v>0</v>
      </c>
      <c r="G229" s="82">
        <v>0</v>
      </c>
      <c r="H229" s="82">
        <v>0</v>
      </c>
      <c r="I229" s="82">
        <v>0</v>
      </c>
      <c r="J229" s="82">
        <v>0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21.75" customHeight="1">
      <c r="A230" s="48"/>
      <c r="B230" s="49"/>
      <c r="C230" s="80"/>
      <c r="D230" s="81">
        <f>SUM(G230:J230)</f>
        <v>0</v>
      </c>
      <c r="E230" s="61" t="s">
        <v>22</v>
      </c>
      <c r="F230" s="82">
        <v>0</v>
      </c>
      <c r="G230" s="82">
        <v>0</v>
      </c>
      <c r="H230" s="82">
        <v>0</v>
      </c>
      <c r="I230" s="82">
        <v>0</v>
      </c>
      <c r="J230" s="82">
        <v>0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24" customHeight="1">
      <c r="A231" s="48"/>
      <c r="B231" s="49"/>
      <c r="C231" s="80"/>
      <c r="D231" s="81">
        <f>SUM(G231:J231)</f>
        <v>4000</v>
      </c>
      <c r="E231" s="61" t="s">
        <v>23</v>
      </c>
      <c r="F231" s="82">
        <v>0</v>
      </c>
      <c r="G231" s="82">
        <v>0</v>
      </c>
      <c r="H231" s="82">
        <v>4000</v>
      </c>
      <c r="I231" s="82"/>
      <c r="J231" s="82">
        <v>0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39" customHeight="1">
      <c r="A232" s="48"/>
      <c r="B232" s="49"/>
      <c r="C232" s="83">
        <f>SUM(G232:J232)</f>
        <v>0</v>
      </c>
      <c r="D232" s="83"/>
      <c r="E232" s="61" t="s">
        <v>24</v>
      </c>
      <c r="F232" s="82">
        <v>0</v>
      </c>
      <c r="G232" s="82">
        <v>0</v>
      </c>
      <c r="H232" s="82">
        <v>0</v>
      </c>
      <c r="I232" s="82">
        <v>0</v>
      </c>
      <c r="J232" s="82">
        <v>0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25.5" customHeight="1">
      <c r="A233" s="48"/>
      <c r="B233" s="75" t="s">
        <v>41</v>
      </c>
      <c r="C233" s="80">
        <f>D233+D234+D235</f>
        <v>96510</v>
      </c>
      <c r="D233" s="81">
        <f>SUM(F233:J233)</f>
        <v>0</v>
      </c>
      <c r="E233" s="61" t="s">
        <v>21</v>
      </c>
      <c r="F233" s="81">
        <f aca="true" t="shared" si="6" ref="F233:J234">F197+F201+F205+F209+F213+F217+F221+F225+F229</f>
        <v>0</v>
      </c>
      <c r="G233" s="81">
        <f t="shared" si="6"/>
        <v>0</v>
      </c>
      <c r="H233" s="81">
        <f t="shared" si="6"/>
        <v>0</v>
      </c>
      <c r="I233" s="81">
        <f t="shared" si="6"/>
        <v>0</v>
      </c>
      <c r="J233" s="81">
        <f t="shared" si="6"/>
        <v>0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24" customHeight="1">
      <c r="A234" s="48"/>
      <c r="B234" s="75"/>
      <c r="C234" s="80"/>
      <c r="D234" s="81">
        <f>SUM(F234:J234)</f>
        <v>0</v>
      </c>
      <c r="E234" s="61" t="s">
        <v>22</v>
      </c>
      <c r="F234" s="81">
        <f t="shared" si="6"/>
        <v>0</v>
      </c>
      <c r="G234" s="81">
        <f t="shared" si="6"/>
        <v>0</v>
      </c>
      <c r="H234" s="81">
        <f t="shared" si="6"/>
        <v>0</v>
      </c>
      <c r="I234" s="81">
        <f t="shared" si="6"/>
        <v>0</v>
      </c>
      <c r="J234" s="81">
        <f t="shared" si="6"/>
        <v>0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21" customHeight="1">
      <c r="A235" s="48"/>
      <c r="B235" s="75"/>
      <c r="C235" s="80"/>
      <c r="D235" s="81">
        <f>SUM(F235:J235)</f>
        <v>96510</v>
      </c>
      <c r="E235" s="61" t="s">
        <v>23</v>
      </c>
      <c r="F235" s="81">
        <f aca="true" t="shared" si="7" ref="F235:J236">F199+F203+F207+F211+F215+F219+F223+F227+F231</f>
        <v>0</v>
      </c>
      <c r="G235" s="81">
        <f t="shared" si="7"/>
        <v>1500</v>
      </c>
      <c r="H235" s="81">
        <f t="shared" si="7"/>
        <v>56810</v>
      </c>
      <c r="I235" s="81">
        <f t="shared" si="7"/>
        <v>37800</v>
      </c>
      <c r="J235" s="81">
        <f t="shared" si="7"/>
        <v>400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20.25" customHeight="1">
      <c r="A236" s="48"/>
      <c r="B236" s="75"/>
      <c r="C236" s="83">
        <f>SUM(G236:J236)</f>
        <v>0</v>
      </c>
      <c r="D236" s="83"/>
      <c r="E236" s="61" t="s">
        <v>24</v>
      </c>
      <c r="F236" s="81">
        <f t="shared" si="7"/>
        <v>0</v>
      </c>
      <c r="G236" s="81">
        <f t="shared" si="7"/>
        <v>0</v>
      </c>
      <c r="H236" s="81">
        <f t="shared" si="7"/>
        <v>0</v>
      </c>
      <c r="I236" s="81">
        <f t="shared" si="7"/>
        <v>0</v>
      </c>
      <c r="J236" s="81">
        <f t="shared" si="7"/>
        <v>0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8" customHeight="1">
      <c r="A237" s="47" t="s">
        <v>121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22.5" customHeight="1">
      <c r="A238" s="47" t="s">
        <v>122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8" customHeight="1">
      <c r="A239" s="79" t="s">
        <v>19</v>
      </c>
      <c r="B239" s="49" t="s">
        <v>123</v>
      </c>
      <c r="C239" s="80">
        <f>D239+D240+D241</f>
        <v>17000</v>
      </c>
      <c r="D239" s="81">
        <f>SUM(G239:J239)</f>
        <v>0</v>
      </c>
      <c r="E239" s="61" t="s">
        <v>21</v>
      </c>
      <c r="F239" s="82">
        <v>0</v>
      </c>
      <c r="G239" s="82">
        <v>0</v>
      </c>
      <c r="H239" s="82">
        <v>0</v>
      </c>
      <c r="I239" s="82">
        <v>0</v>
      </c>
      <c r="J239" s="82">
        <v>0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6.5" customHeight="1">
      <c r="A240" s="79"/>
      <c r="B240" s="49"/>
      <c r="C240" s="80"/>
      <c r="D240" s="81">
        <f>SUM(G240:J240)</f>
        <v>0</v>
      </c>
      <c r="E240" s="61" t="s">
        <v>22</v>
      </c>
      <c r="F240" s="82">
        <v>0</v>
      </c>
      <c r="G240" s="82">
        <v>0</v>
      </c>
      <c r="H240" s="82">
        <v>0</v>
      </c>
      <c r="I240" s="82">
        <v>0</v>
      </c>
      <c r="J240" s="82">
        <v>0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8.75" customHeight="1">
      <c r="A241" s="79"/>
      <c r="B241" s="49"/>
      <c r="C241" s="80"/>
      <c r="D241" s="81">
        <f>F241+G241+H241+I241+J241</f>
        <v>17000</v>
      </c>
      <c r="E241" s="61" t="s">
        <v>23</v>
      </c>
      <c r="F241" s="82">
        <v>0</v>
      </c>
      <c r="G241" s="82">
        <v>0</v>
      </c>
      <c r="H241" s="82">
        <v>8000</v>
      </c>
      <c r="I241" s="82">
        <v>4000</v>
      </c>
      <c r="J241" s="82">
        <v>5000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20.25" customHeight="1">
      <c r="A242" s="79"/>
      <c r="B242" s="49"/>
      <c r="C242" s="83">
        <f>F242+G242+H242+I242+J242</f>
        <v>10500</v>
      </c>
      <c r="D242" s="83"/>
      <c r="E242" s="61" t="s">
        <v>24</v>
      </c>
      <c r="F242" s="82">
        <v>4500</v>
      </c>
      <c r="G242" s="82">
        <v>1500</v>
      </c>
      <c r="H242" s="82">
        <v>1000</v>
      </c>
      <c r="I242" s="82">
        <v>1500</v>
      </c>
      <c r="J242" s="82">
        <v>2000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24.75" customHeight="1">
      <c r="A243" s="48"/>
      <c r="B243" s="75" t="s">
        <v>41</v>
      </c>
      <c r="C243" s="80">
        <f>SUM(D243:D245)</f>
        <v>17000</v>
      </c>
      <c r="D243" s="81">
        <f>SUM(F243:J243)</f>
        <v>0</v>
      </c>
      <c r="E243" s="61" t="s">
        <v>21</v>
      </c>
      <c r="F243" s="81">
        <f aca="true" t="shared" si="8" ref="F243:J244">F239</f>
        <v>0</v>
      </c>
      <c r="G243" s="81">
        <f t="shared" si="8"/>
        <v>0</v>
      </c>
      <c r="H243" s="81">
        <f t="shared" si="8"/>
        <v>0</v>
      </c>
      <c r="I243" s="81">
        <f t="shared" si="8"/>
        <v>0</v>
      </c>
      <c r="J243" s="81">
        <f t="shared" si="8"/>
        <v>0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5.75" customHeight="1">
      <c r="A244" s="48"/>
      <c r="B244" s="75"/>
      <c r="C244" s="80"/>
      <c r="D244" s="81">
        <f>SUM(F244:J244)</f>
        <v>0</v>
      </c>
      <c r="E244" s="61" t="s">
        <v>22</v>
      </c>
      <c r="F244" s="81">
        <f t="shared" si="8"/>
        <v>0</v>
      </c>
      <c r="G244" s="81">
        <f t="shared" si="8"/>
        <v>0</v>
      </c>
      <c r="H244" s="81">
        <f t="shared" si="8"/>
        <v>0</v>
      </c>
      <c r="I244" s="81">
        <f t="shared" si="8"/>
        <v>0</v>
      </c>
      <c r="J244" s="81">
        <f t="shared" si="8"/>
        <v>0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6.5" customHeight="1">
      <c r="A245" s="48"/>
      <c r="B245" s="75"/>
      <c r="C245" s="80"/>
      <c r="D245" s="81">
        <f>SUM(F245:J245)</f>
        <v>17000</v>
      </c>
      <c r="E245" s="61" t="s">
        <v>23</v>
      </c>
      <c r="F245" s="81">
        <f aca="true" t="shared" si="9" ref="F245:J246">F241</f>
        <v>0</v>
      </c>
      <c r="G245" s="81">
        <f t="shared" si="9"/>
        <v>0</v>
      </c>
      <c r="H245" s="81">
        <f t="shared" si="9"/>
        <v>8000</v>
      </c>
      <c r="I245" s="81">
        <f t="shared" si="9"/>
        <v>4000</v>
      </c>
      <c r="J245" s="81">
        <f t="shared" si="9"/>
        <v>5000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8" customHeight="1">
      <c r="A246" s="48"/>
      <c r="B246" s="75"/>
      <c r="C246" s="83">
        <f>F246+G246+H246+I246+J246</f>
        <v>10500</v>
      </c>
      <c r="D246" s="83"/>
      <c r="E246" s="61" t="s">
        <v>24</v>
      </c>
      <c r="F246" s="81">
        <f t="shared" si="9"/>
        <v>4500</v>
      </c>
      <c r="G246" s="81">
        <f t="shared" si="9"/>
        <v>1500</v>
      </c>
      <c r="H246" s="81">
        <f t="shared" si="9"/>
        <v>1000</v>
      </c>
      <c r="I246" s="81">
        <f t="shared" si="9"/>
        <v>1500</v>
      </c>
      <c r="J246" s="81">
        <f t="shared" si="9"/>
        <v>2000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5.75" customHeight="1">
      <c r="A247" s="47" t="s">
        <v>124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5.75" customHeight="1">
      <c r="A248" s="47" t="s">
        <v>125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9.5" customHeight="1">
      <c r="A249" s="48" t="s">
        <v>19</v>
      </c>
      <c r="B249" s="49" t="s">
        <v>126</v>
      </c>
      <c r="C249" s="80">
        <f>D249+D250+D251</f>
        <v>0</v>
      </c>
      <c r="D249" s="81">
        <f>SUM(F249:J249)</f>
        <v>0</v>
      </c>
      <c r="E249" s="61" t="s">
        <v>21</v>
      </c>
      <c r="F249" s="82">
        <v>0</v>
      </c>
      <c r="G249" s="82">
        <v>0</v>
      </c>
      <c r="H249" s="82">
        <v>0</v>
      </c>
      <c r="I249" s="82">
        <v>0</v>
      </c>
      <c r="J249" s="82">
        <v>0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8" customHeight="1">
      <c r="A250" s="48"/>
      <c r="B250" s="49"/>
      <c r="C250" s="80"/>
      <c r="D250" s="81">
        <f>SUM(F250:J250)</f>
        <v>0</v>
      </c>
      <c r="E250" s="61" t="s">
        <v>22</v>
      </c>
      <c r="F250" s="82">
        <v>0</v>
      </c>
      <c r="G250" s="82">
        <v>0</v>
      </c>
      <c r="H250" s="82">
        <v>0</v>
      </c>
      <c r="I250" s="82">
        <v>0</v>
      </c>
      <c r="J250" s="82">
        <v>0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7.25" customHeight="1">
      <c r="A251" s="48"/>
      <c r="B251" s="49"/>
      <c r="C251" s="80"/>
      <c r="D251" s="81">
        <f>SUM(F251:J251)</f>
        <v>0</v>
      </c>
      <c r="E251" s="61" t="s">
        <v>23</v>
      </c>
      <c r="F251" s="82">
        <v>0</v>
      </c>
      <c r="G251" s="82">
        <v>0</v>
      </c>
      <c r="H251" s="82">
        <v>0</v>
      </c>
      <c r="I251" s="82">
        <v>0</v>
      </c>
      <c r="J251" s="82">
        <v>0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27.75" customHeight="1">
      <c r="A252" s="48"/>
      <c r="B252" s="49"/>
      <c r="C252" s="83">
        <f>SUM(F252:J252)</f>
        <v>5744</v>
      </c>
      <c r="D252" s="83"/>
      <c r="E252" s="61" t="s">
        <v>24</v>
      </c>
      <c r="F252" s="82">
        <v>0</v>
      </c>
      <c r="G252" s="82">
        <v>5744</v>
      </c>
      <c r="H252" s="82">
        <v>0</v>
      </c>
      <c r="I252" s="82">
        <v>0</v>
      </c>
      <c r="J252" s="82">
        <v>0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21" customHeight="1">
      <c r="A253" s="48" t="s">
        <v>25</v>
      </c>
      <c r="B253" s="49" t="s">
        <v>127</v>
      </c>
      <c r="C253" s="80">
        <f>D253+D254+D255</f>
        <v>0</v>
      </c>
      <c r="D253" s="81">
        <f>SUM(F253:J253)</f>
        <v>0</v>
      </c>
      <c r="E253" s="61" t="s">
        <v>21</v>
      </c>
      <c r="F253" s="82">
        <v>0</v>
      </c>
      <c r="G253" s="82">
        <v>0</v>
      </c>
      <c r="H253" s="82">
        <v>0</v>
      </c>
      <c r="I253" s="82">
        <v>0</v>
      </c>
      <c r="J253" s="82">
        <v>0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8" customHeight="1">
      <c r="A254" s="48"/>
      <c r="B254" s="49"/>
      <c r="C254" s="80"/>
      <c r="D254" s="81">
        <f>SUM(F254:J254)</f>
        <v>0</v>
      </c>
      <c r="E254" s="61" t="s">
        <v>22</v>
      </c>
      <c r="F254" s="82">
        <v>0</v>
      </c>
      <c r="G254" s="82">
        <v>0</v>
      </c>
      <c r="H254" s="82">
        <v>0</v>
      </c>
      <c r="I254" s="82">
        <v>0</v>
      </c>
      <c r="J254" s="82">
        <v>0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7.25" customHeight="1">
      <c r="A255" s="48"/>
      <c r="B255" s="49"/>
      <c r="C255" s="80"/>
      <c r="D255" s="81">
        <f>SUM(F255:J255)</f>
        <v>0</v>
      </c>
      <c r="E255" s="61" t="s">
        <v>23</v>
      </c>
      <c r="F255" s="82">
        <v>0</v>
      </c>
      <c r="G255" s="82">
        <v>0</v>
      </c>
      <c r="H255" s="82">
        <v>0</v>
      </c>
      <c r="I255" s="82">
        <v>0</v>
      </c>
      <c r="J255" s="82">
        <v>0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20.25" customHeight="1">
      <c r="A256" s="48"/>
      <c r="B256" s="49"/>
      <c r="C256" s="83">
        <f>SUM(F256:J256)</f>
        <v>14000</v>
      </c>
      <c r="D256" s="83"/>
      <c r="E256" s="61" t="s">
        <v>24</v>
      </c>
      <c r="F256" s="82">
        <v>14000</v>
      </c>
      <c r="G256" s="82">
        <v>0</v>
      </c>
      <c r="H256" s="82">
        <v>0</v>
      </c>
      <c r="I256" s="82">
        <v>0</v>
      </c>
      <c r="J256" s="82">
        <v>0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27.75" customHeight="1">
      <c r="A257" s="48" t="s">
        <v>27</v>
      </c>
      <c r="B257" s="49" t="s">
        <v>128</v>
      </c>
      <c r="C257" s="80">
        <f>SUM(D257:D259)</f>
        <v>14429</v>
      </c>
      <c r="D257" s="81">
        <f>SUM(F253:J253)</f>
        <v>0</v>
      </c>
      <c r="E257" s="61" t="s">
        <v>21</v>
      </c>
      <c r="F257" s="82">
        <v>0</v>
      </c>
      <c r="G257" s="82">
        <v>0</v>
      </c>
      <c r="H257" s="82">
        <v>0</v>
      </c>
      <c r="I257" s="82">
        <v>0</v>
      </c>
      <c r="J257" s="82">
        <v>0</v>
      </c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21.75" customHeight="1">
      <c r="A258" s="48"/>
      <c r="B258" s="49"/>
      <c r="C258" s="80"/>
      <c r="D258" s="81">
        <f>SUM(G258:J258)</f>
        <v>0</v>
      </c>
      <c r="E258" s="61" t="s">
        <v>22</v>
      </c>
      <c r="F258" s="82">
        <v>0</v>
      </c>
      <c r="G258" s="82">
        <v>0</v>
      </c>
      <c r="H258" s="82">
        <v>0</v>
      </c>
      <c r="I258" s="82">
        <v>0</v>
      </c>
      <c r="J258" s="82">
        <v>0</v>
      </c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9.5" customHeight="1">
      <c r="A259" s="48"/>
      <c r="B259" s="49"/>
      <c r="C259" s="80"/>
      <c r="D259" s="81">
        <f>SUM(G259:J259)</f>
        <v>14429</v>
      </c>
      <c r="E259" s="61" t="s">
        <v>23</v>
      </c>
      <c r="F259" s="82">
        <v>0</v>
      </c>
      <c r="G259" s="82">
        <v>0</v>
      </c>
      <c r="H259" s="82">
        <v>14429</v>
      </c>
      <c r="I259" s="82">
        <v>0</v>
      </c>
      <c r="J259" s="82">
        <v>0</v>
      </c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8" customHeight="1">
      <c r="A260" s="48"/>
      <c r="B260" s="49"/>
      <c r="C260" s="83">
        <v>0</v>
      </c>
      <c r="D260" s="83"/>
      <c r="E260" s="61" t="s">
        <v>24</v>
      </c>
      <c r="F260" s="82">
        <v>0</v>
      </c>
      <c r="G260" s="82">
        <v>0</v>
      </c>
      <c r="H260" s="82">
        <v>0</v>
      </c>
      <c r="I260" s="82">
        <v>0</v>
      </c>
      <c r="J260" s="82">
        <v>0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56" s="26" customFormat="1" ht="20.25" customHeight="1">
      <c r="A261" s="48" t="s">
        <v>29</v>
      </c>
      <c r="B261" s="49" t="s">
        <v>129</v>
      </c>
      <c r="C261" s="80">
        <f>D261+D262+D263</f>
        <v>0</v>
      </c>
      <c r="D261" s="81">
        <f>SUM(F261:J261)</f>
        <v>0</v>
      </c>
      <c r="E261" s="61" t="s">
        <v>21</v>
      </c>
      <c r="F261" s="82">
        <v>0</v>
      </c>
      <c r="G261" s="82">
        <v>0</v>
      </c>
      <c r="H261" s="82">
        <v>0</v>
      </c>
      <c r="I261" s="82">
        <v>0</v>
      </c>
      <c r="J261" s="82">
        <v>0</v>
      </c>
      <c r="K261" s="23"/>
      <c r="L261" s="23"/>
      <c r="M261" s="23"/>
      <c r="N261" s="23"/>
      <c r="O261" s="23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</row>
    <row r="262" spans="1:30" s="25" customFormat="1" ht="18" customHeight="1">
      <c r="A262" s="48"/>
      <c r="B262" s="49"/>
      <c r="C262" s="80"/>
      <c r="D262" s="81">
        <f>SUM(F262:J262)</f>
        <v>0</v>
      </c>
      <c r="E262" s="61" t="s">
        <v>22</v>
      </c>
      <c r="F262" s="82">
        <v>0</v>
      </c>
      <c r="G262" s="82">
        <v>0</v>
      </c>
      <c r="H262" s="82">
        <v>0</v>
      </c>
      <c r="I262" s="82">
        <v>0</v>
      </c>
      <c r="J262" s="82">
        <v>0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25" customFormat="1" ht="19.5" customHeight="1">
      <c r="A263" s="48"/>
      <c r="B263" s="49"/>
      <c r="C263" s="80"/>
      <c r="D263" s="81">
        <f>SUM(F263:J263)</f>
        <v>0</v>
      </c>
      <c r="E263" s="61" t="s">
        <v>23</v>
      </c>
      <c r="F263" s="82">
        <v>0</v>
      </c>
      <c r="G263" s="82">
        <v>0</v>
      </c>
      <c r="H263" s="82">
        <v>0</v>
      </c>
      <c r="I263" s="82">
        <v>0</v>
      </c>
      <c r="J263" s="82">
        <v>0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56" s="28" customFormat="1" ht="18" customHeight="1">
      <c r="A264" s="48"/>
      <c r="B264" s="49"/>
      <c r="C264" s="83">
        <f>SUM(F264:J264)</f>
        <v>90000</v>
      </c>
      <c r="D264" s="83"/>
      <c r="E264" s="61" t="s">
        <v>24</v>
      </c>
      <c r="F264" s="82">
        <v>45000</v>
      </c>
      <c r="G264" s="82">
        <v>45000</v>
      </c>
      <c r="H264" s="82">
        <v>0</v>
      </c>
      <c r="I264" s="82">
        <v>0</v>
      </c>
      <c r="J264" s="82">
        <v>0</v>
      </c>
      <c r="K264" s="27"/>
      <c r="L264" s="27"/>
      <c r="M264" s="27"/>
      <c r="N264" s="27"/>
      <c r="O264" s="27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</row>
    <row r="265" spans="1:56" ht="24" customHeight="1">
      <c r="A265" s="48" t="s">
        <v>31</v>
      </c>
      <c r="B265" s="49" t="s">
        <v>130</v>
      </c>
      <c r="C265" s="80">
        <f>D265+D266+D267</f>
        <v>0</v>
      </c>
      <c r="D265" s="81">
        <f>SUM(F265:J265)</f>
        <v>0</v>
      </c>
      <c r="E265" s="61" t="s">
        <v>21</v>
      </c>
      <c r="F265" s="82">
        <v>0</v>
      </c>
      <c r="G265" s="82">
        <v>0</v>
      </c>
      <c r="H265" s="82">
        <v>0</v>
      </c>
      <c r="I265" s="82">
        <v>0</v>
      </c>
      <c r="J265" s="82">
        <v>0</v>
      </c>
      <c r="K265" s="10"/>
      <c r="L265" s="10"/>
      <c r="M265" s="10"/>
      <c r="N265" s="10"/>
      <c r="O265" s="10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</row>
    <row r="266" spans="1:30" ht="21" customHeight="1">
      <c r="A266" s="48"/>
      <c r="B266" s="49"/>
      <c r="C266" s="80"/>
      <c r="D266" s="81">
        <f>SUM(F266:J266)</f>
        <v>0</v>
      </c>
      <c r="E266" s="61" t="s">
        <v>22</v>
      </c>
      <c r="F266" s="82">
        <v>0</v>
      </c>
      <c r="G266" s="82">
        <v>0</v>
      </c>
      <c r="H266" s="82">
        <v>0</v>
      </c>
      <c r="I266" s="82">
        <v>0</v>
      </c>
      <c r="J266" s="82">
        <v>0</v>
      </c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23.25" customHeight="1">
      <c r="A267" s="48"/>
      <c r="B267" s="49"/>
      <c r="C267" s="80"/>
      <c r="D267" s="81">
        <f>SUM(F267:J267)</f>
        <v>0</v>
      </c>
      <c r="E267" s="61" t="s">
        <v>23</v>
      </c>
      <c r="F267" s="82">
        <v>0</v>
      </c>
      <c r="G267" s="82">
        <v>0</v>
      </c>
      <c r="H267" s="82">
        <v>0</v>
      </c>
      <c r="I267" s="82">
        <v>0</v>
      </c>
      <c r="J267" s="82">
        <v>0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24" customHeight="1">
      <c r="A268" s="48"/>
      <c r="B268" s="49"/>
      <c r="C268" s="83">
        <f>SUM(F268:J268)</f>
        <v>80000</v>
      </c>
      <c r="D268" s="83"/>
      <c r="E268" s="61" t="s">
        <v>24</v>
      </c>
      <c r="F268" s="82">
        <v>0</v>
      </c>
      <c r="G268" s="82">
        <v>0</v>
      </c>
      <c r="H268" s="82">
        <v>0</v>
      </c>
      <c r="I268" s="82">
        <v>40000</v>
      </c>
      <c r="J268" s="82">
        <v>40000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20.25" customHeight="1">
      <c r="A269" s="48" t="s">
        <v>131</v>
      </c>
      <c r="B269" s="49" t="s">
        <v>132</v>
      </c>
      <c r="C269" s="80">
        <f>SUM(D269:D271)</f>
        <v>0</v>
      </c>
      <c r="D269" s="81">
        <f>SUM(F269:J269)</f>
        <v>0</v>
      </c>
      <c r="E269" s="61" t="s">
        <v>21</v>
      </c>
      <c r="F269" s="82">
        <v>0</v>
      </c>
      <c r="G269" s="82">
        <v>0</v>
      </c>
      <c r="H269" s="82">
        <v>0</v>
      </c>
      <c r="I269" s="82">
        <v>0</v>
      </c>
      <c r="J269" s="82">
        <v>0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24.75" customHeight="1">
      <c r="A270" s="48"/>
      <c r="B270" s="49"/>
      <c r="C270" s="80"/>
      <c r="D270" s="81">
        <f>SUM(F270:J270)</f>
        <v>0</v>
      </c>
      <c r="E270" s="61" t="s">
        <v>22</v>
      </c>
      <c r="F270" s="82">
        <v>0</v>
      </c>
      <c r="G270" s="82">
        <v>0</v>
      </c>
      <c r="H270" s="82">
        <v>0</v>
      </c>
      <c r="I270" s="82">
        <v>0</v>
      </c>
      <c r="J270" s="82">
        <v>0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22.5" customHeight="1">
      <c r="A271" s="48"/>
      <c r="B271" s="49"/>
      <c r="C271" s="80"/>
      <c r="D271" s="81">
        <f>SUM(F271:J271)</f>
        <v>0</v>
      </c>
      <c r="E271" s="61" t="s">
        <v>23</v>
      </c>
      <c r="F271" s="82">
        <v>0</v>
      </c>
      <c r="G271" s="82">
        <v>0</v>
      </c>
      <c r="H271" s="82">
        <v>0</v>
      </c>
      <c r="I271" s="82">
        <v>0</v>
      </c>
      <c r="J271" s="82">
        <v>0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22.5" customHeight="1">
      <c r="A272" s="48"/>
      <c r="B272" s="49"/>
      <c r="C272" s="83">
        <f>SUM(F272:J272)</f>
        <v>80000</v>
      </c>
      <c r="D272" s="83"/>
      <c r="E272" s="61" t="s">
        <v>24</v>
      </c>
      <c r="F272" s="82">
        <v>0</v>
      </c>
      <c r="G272" s="82">
        <v>0</v>
      </c>
      <c r="H272" s="82">
        <v>0</v>
      </c>
      <c r="I272" s="82">
        <v>40000</v>
      </c>
      <c r="J272" s="82">
        <v>40000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8.75" customHeight="1">
      <c r="A273" s="48"/>
      <c r="B273" s="85" t="s">
        <v>41</v>
      </c>
      <c r="C273" s="80">
        <f>D273+D274+D275</f>
        <v>14429</v>
      </c>
      <c r="D273" s="81">
        <f>SUM(F273:J273)</f>
        <v>0</v>
      </c>
      <c r="E273" s="61" t="s">
        <v>21</v>
      </c>
      <c r="F273" s="81">
        <f aca="true" t="shared" si="10" ref="F273:J276">F249+F253+F257+F261+F265+F269</f>
        <v>0</v>
      </c>
      <c r="G273" s="81">
        <f t="shared" si="10"/>
        <v>0</v>
      </c>
      <c r="H273" s="81">
        <f t="shared" si="10"/>
        <v>0</v>
      </c>
      <c r="I273" s="81">
        <f t="shared" si="10"/>
        <v>0</v>
      </c>
      <c r="J273" s="81">
        <f t="shared" si="10"/>
        <v>0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23.25" customHeight="1">
      <c r="A274" s="48"/>
      <c r="B274" s="85"/>
      <c r="C274" s="80"/>
      <c r="D274" s="81">
        <f>SUM(F274:J274)</f>
        <v>0</v>
      </c>
      <c r="E274" s="61" t="s">
        <v>22</v>
      </c>
      <c r="F274" s="81">
        <f t="shared" si="10"/>
        <v>0</v>
      </c>
      <c r="G274" s="81">
        <f t="shared" si="10"/>
        <v>0</v>
      </c>
      <c r="H274" s="81">
        <f t="shared" si="10"/>
        <v>0</v>
      </c>
      <c r="I274" s="81">
        <f t="shared" si="10"/>
        <v>0</v>
      </c>
      <c r="J274" s="81">
        <f t="shared" si="10"/>
        <v>0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22.5" customHeight="1">
      <c r="A275" s="48"/>
      <c r="B275" s="85"/>
      <c r="C275" s="80"/>
      <c r="D275" s="81">
        <f>SUM(F275:J275)</f>
        <v>14429</v>
      </c>
      <c r="E275" s="61" t="s">
        <v>23</v>
      </c>
      <c r="F275" s="81">
        <f t="shared" si="10"/>
        <v>0</v>
      </c>
      <c r="G275" s="81">
        <f t="shared" si="10"/>
        <v>0</v>
      </c>
      <c r="H275" s="81">
        <f t="shared" si="10"/>
        <v>14429</v>
      </c>
      <c r="I275" s="81">
        <f t="shared" si="10"/>
        <v>0</v>
      </c>
      <c r="J275" s="81">
        <f t="shared" si="10"/>
        <v>0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23.25" customHeight="1">
      <c r="A276" s="48"/>
      <c r="B276" s="85"/>
      <c r="C276" s="83">
        <f>F276+G276+H276+I276+J276</f>
        <v>269744</v>
      </c>
      <c r="D276" s="83"/>
      <c r="E276" s="61" t="s">
        <v>24</v>
      </c>
      <c r="F276" s="81">
        <f t="shared" si="10"/>
        <v>59000</v>
      </c>
      <c r="G276" s="81">
        <f t="shared" si="10"/>
        <v>50744</v>
      </c>
      <c r="H276" s="81">
        <f t="shared" si="10"/>
        <v>0</v>
      </c>
      <c r="I276" s="81">
        <f t="shared" si="10"/>
        <v>80000</v>
      </c>
      <c r="J276" s="81">
        <f t="shared" si="10"/>
        <v>80000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23.25" customHeight="1">
      <c r="A277" s="47" t="s">
        <v>133</v>
      </c>
      <c r="B277" s="47"/>
      <c r="C277" s="47"/>
      <c r="D277" s="47"/>
      <c r="E277" s="47"/>
      <c r="F277" s="47"/>
      <c r="G277" s="47"/>
      <c r="H277" s="47"/>
      <c r="I277" s="47"/>
      <c r="J277" s="4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21.75" customHeight="1">
      <c r="A278" s="48" t="s">
        <v>43</v>
      </c>
      <c r="B278" s="49" t="s">
        <v>134</v>
      </c>
      <c r="C278" s="80">
        <f>D278+D279+D280</f>
        <v>0</v>
      </c>
      <c r="D278" s="81">
        <f>SUM(F278:J278)</f>
        <v>0</v>
      </c>
      <c r="E278" s="61" t="s">
        <v>21</v>
      </c>
      <c r="F278" s="82">
        <v>0</v>
      </c>
      <c r="G278" s="82">
        <v>0</v>
      </c>
      <c r="H278" s="82">
        <v>0</v>
      </c>
      <c r="I278" s="82">
        <v>0</v>
      </c>
      <c r="J278" s="82">
        <v>0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22.5" customHeight="1">
      <c r="A279" s="48"/>
      <c r="B279" s="49"/>
      <c r="C279" s="80"/>
      <c r="D279" s="81">
        <f>SUM(F279:J279)</f>
        <v>0</v>
      </c>
      <c r="E279" s="61" t="s">
        <v>22</v>
      </c>
      <c r="F279" s="82">
        <v>0</v>
      </c>
      <c r="G279" s="82">
        <v>0</v>
      </c>
      <c r="H279" s="82">
        <v>0</v>
      </c>
      <c r="I279" s="82">
        <v>0</v>
      </c>
      <c r="J279" s="82">
        <v>0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22.5" customHeight="1">
      <c r="A280" s="48"/>
      <c r="B280" s="49"/>
      <c r="C280" s="80"/>
      <c r="D280" s="81">
        <f>SUM(F280:J280)</f>
        <v>0</v>
      </c>
      <c r="E280" s="61" t="s">
        <v>23</v>
      </c>
      <c r="F280" s="82">
        <v>0</v>
      </c>
      <c r="G280" s="82">
        <v>0</v>
      </c>
      <c r="H280" s="82">
        <v>0</v>
      </c>
      <c r="I280" s="82">
        <v>0</v>
      </c>
      <c r="J280" s="82">
        <v>0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21.75" customHeight="1">
      <c r="A281" s="48"/>
      <c r="B281" s="49"/>
      <c r="C281" s="83">
        <f>F281+G281+H281+I281+J281</f>
        <v>460</v>
      </c>
      <c r="D281" s="83"/>
      <c r="E281" s="61" t="s">
        <v>24</v>
      </c>
      <c r="F281" s="82">
        <v>92</v>
      </c>
      <c r="G281" s="82">
        <v>100</v>
      </c>
      <c r="H281" s="82">
        <v>92</v>
      </c>
      <c r="I281" s="82">
        <v>92</v>
      </c>
      <c r="J281" s="82">
        <v>84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22.5" customHeight="1">
      <c r="A282" s="48" t="s">
        <v>45</v>
      </c>
      <c r="B282" s="49" t="s">
        <v>135</v>
      </c>
      <c r="C282" s="80">
        <f>D282+D283+D284</f>
        <v>0</v>
      </c>
      <c r="D282" s="81">
        <f>SUM(F282:J282)</f>
        <v>0</v>
      </c>
      <c r="E282" s="61" t="s">
        <v>21</v>
      </c>
      <c r="F282" s="82">
        <v>0</v>
      </c>
      <c r="G282" s="82">
        <v>0</v>
      </c>
      <c r="H282" s="82">
        <v>0</v>
      </c>
      <c r="I282" s="82">
        <v>0</v>
      </c>
      <c r="J282" s="82">
        <v>0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20.25" customHeight="1">
      <c r="A283" s="48"/>
      <c r="B283" s="49"/>
      <c r="C283" s="80"/>
      <c r="D283" s="81">
        <f>SUM(F283:J283)</f>
        <v>0</v>
      </c>
      <c r="E283" s="61" t="s">
        <v>22</v>
      </c>
      <c r="F283" s="82">
        <v>0</v>
      </c>
      <c r="G283" s="82">
        <v>0</v>
      </c>
      <c r="H283" s="82">
        <v>0</v>
      </c>
      <c r="I283" s="82">
        <v>0</v>
      </c>
      <c r="J283" s="82">
        <v>0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21" customHeight="1">
      <c r="A284" s="48"/>
      <c r="B284" s="49"/>
      <c r="C284" s="80"/>
      <c r="D284" s="81">
        <f>SUM(F284:J284)</f>
        <v>0</v>
      </c>
      <c r="E284" s="61" t="s">
        <v>23</v>
      </c>
      <c r="F284" s="82">
        <v>0</v>
      </c>
      <c r="G284" s="82">
        <v>0</v>
      </c>
      <c r="H284" s="82">
        <v>0</v>
      </c>
      <c r="I284" s="82">
        <v>0</v>
      </c>
      <c r="J284" s="82">
        <v>0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21" customHeight="1">
      <c r="A285" s="48"/>
      <c r="B285" s="49"/>
      <c r="C285" s="78">
        <f>F285+G285+H285+I285+J285</f>
        <v>700</v>
      </c>
      <c r="D285" s="78"/>
      <c r="E285" s="61" t="s">
        <v>24</v>
      </c>
      <c r="F285" s="82">
        <v>140</v>
      </c>
      <c r="G285" s="82">
        <v>140</v>
      </c>
      <c r="H285" s="82">
        <v>140</v>
      </c>
      <c r="I285" s="82">
        <v>140</v>
      </c>
      <c r="J285" s="82">
        <v>140</v>
      </c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22.5" customHeight="1">
      <c r="A286" s="48" t="s">
        <v>47</v>
      </c>
      <c r="B286" s="49" t="s">
        <v>136</v>
      </c>
      <c r="C286" s="80">
        <f>D286+D287+D288</f>
        <v>0</v>
      </c>
      <c r="D286" s="81">
        <f>SUM(F286:J286)</f>
        <v>0</v>
      </c>
      <c r="E286" s="61" t="s">
        <v>21</v>
      </c>
      <c r="F286" s="82">
        <v>0</v>
      </c>
      <c r="G286" s="82">
        <v>0</v>
      </c>
      <c r="H286" s="82">
        <v>0</v>
      </c>
      <c r="I286" s="82">
        <v>0</v>
      </c>
      <c r="J286" s="82">
        <v>0</v>
      </c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8.75" customHeight="1">
      <c r="A287" s="48"/>
      <c r="B287" s="49"/>
      <c r="C287" s="80"/>
      <c r="D287" s="81">
        <f>SUM(F287:J287)</f>
        <v>0</v>
      </c>
      <c r="E287" s="61" t="s">
        <v>22</v>
      </c>
      <c r="F287" s="82">
        <v>0</v>
      </c>
      <c r="G287" s="82">
        <v>0</v>
      </c>
      <c r="H287" s="82">
        <v>0</v>
      </c>
      <c r="I287" s="82">
        <v>0</v>
      </c>
      <c r="J287" s="82">
        <v>0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21.75" customHeight="1">
      <c r="A288" s="48"/>
      <c r="B288" s="49"/>
      <c r="C288" s="80"/>
      <c r="D288" s="81">
        <f>SUM(F288:J288)</f>
        <v>0</v>
      </c>
      <c r="E288" s="61" t="s">
        <v>23</v>
      </c>
      <c r="F288" s="82">
        <v>0</v>
      </c>
      <c r="G288" s="82">
        <v>0</v>
      </c>
      <c r="H288" s="82">
        <v>0</v>
      </c>
      <c r="I288" s="82">
        <v>0</v>
      </c>
      <c r="J288" s="82">
        <v>0</v>
      </c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9.5" customHeight="1">
      <c r="A289" s="48"/>
      <c r="B289" s="49"/>
      <c r="C289" s="78">
        <f>F289+G289+H289+I289+J289</f>
        <v>3000</v>
      </c>
      <c r="D289" s="78"/>
      <c r="E289" s="61" t="s">
        <v>24</v>
      </c>
      <c r="F289" s="82">
        <v>700</v>
      </c>
      <c r="G289" s="82">
        <v>700</v>
      </c>
      <c r="H289" s="82">
        <v>500</v>
      </c>
      <c r="I289" s="82">
        <v>600</v>
      </c>
      <c r="J289" s="82">
        <v>500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24" customHeight="1">
      <c r="A290" s="48" t="s">
        <v>49</v>
      </c>
      <c r="B290" s="49" t="s">
        <v>137</v>
      </c>
      <c r="C290" s="80">
        <f>D290+D291+D292</f>
        <v>0</v>
      </c>
      <c r="D290" s="81">
        <f>SUM(F290:J290)</f>
        <v>0</v>
      </c>
      <c r="E290" s="61" t="s">
        <v>21</v>
      </c>
      <c r="F290" s="82">
        <v>0</v>
      </c>
      <c r="G290" s="82">
        <v>0</v>
      </c>
      <c r="H290" s="82">
        <v>0</v>
      </c>
      <c r="I290" s="82">
        <v>0</v>
      </c>
      <c r="J290" s="82">
        <v>0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21" customHeight="1">
      <c r="A291" s="48"/>
      <c r="B291" s="49"/>
      <c r="C291" s="80"/>
      <c r="D291" s="81">
        <f>SUM(F291:J291)</f>
        <v>0</v>
      </c>
      <c r="E291" s="61" t="s">
        <v>22</v>
      </c>
      <c r="F291" s="82">
        <v>0</v>
      </c>
      <c r="G291" s="82">
        <v>0</v>
      </c>
      <c r="H291" s="82">
        <v>0</v>
      </c>
      <c r="I291" s="82">
        <v>0</v>
      </c>
      <c r="J291" s="82">
        <v>0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8.75" customHeight="1">
      <c r="A292" s="48"/>
      <c r="B292" s="49"/>
      <c r="C292" s="80"/>
      <c r="D292" s="81">
        <f>SUM(F292:J292)</f>
        <v>0</v>
      </c>
      <c r="E292" s="61" t="s">
        <v>23</v>
      </c>
      <c r="F292" s="82">
        <v>0</v>
      </c>
      <c r="G292" s="82">
        <v>0</v>
      </c>
      <c r="H292" s="82">
        <v>0</v>
      </c>
      <c r="I292" s="82">
        <v>0</v>
      </c>
      <c r="J292" s="82">
        <v>0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21" customHeight="1">
      <c r="A293" s="48"/>
      <c r="B293" s="49"/>
      <c r="C293" s="83">
        <f>F293+G293+H293+I293+J293</f>
        <v>1300</v>
      </c>
      <c r="D293" s="83"/>
      <c r="E293" s="61" t="s">
        <v>24</v>
      </c>
      <c r="F293" s="82">
        <v>260</v>
      </c>
      <c r="G293" s="82">
        <v>260</v>
      </c>
      <c r="H293" s="82">
        <v>260</v>
      </c>
      <c r="I293" s="82">
        <v>260</v>
      </c>
      <c r="J293" s="82">
        <v>260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6.5" customHeight="1">
      <c r="A294" s="48" t="s">
        <v>51</v>
      </c>
      <c r="B294" s="49" t="s">
        <v>138</v>
      </c>
      <c r="C294" s="80">
        <f>D294+D295+D296</f>
        <v>0</v>
      </c>
      <c r="D294" s="81">
        <f>SUM(G294:J294)</f>
        <v>0</v>
      </c>
      <c r="E294" s="61" t="s">
        <v>21</v>
      </c>
      <c r="F294" s="82">
        <v>0</v>
      </c>
      <c r="G294" s="82">
        <v>0</v>
      </c>
      <c r="H294" s="82">
        <v>0</v>
      </c>
      <c r="I294" s="82">
        <v>0</v>
      </c>
      <c r="J294" s="82">
        <v>0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23.25" customHeight="1">
      <c r="A295" s="48"/>
      <c r="B295" s="49"/>
      <c r="C295" s="80"/>
      <c r="D295" s="81">
        <f>SUM(G295:J295)</f>
        <v>0</v>
      </c>
      <c r="E295" s="61" t="s">
        <v>22</v>
      </c>
      <c r="F295" s="82">
        <v>0</v>
      </c>
      <c r="G295" s="82">
        <v>0</v>
      </c>
      <c r="H295" s="82">
        <v>0</v>
      </c>
      <c r="I295" s="82">
        <v>0</v>
      </c>
      <c r="J295" s="82">
        <v>0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21" customHeight="1">
      <c r="A296" s="48"/>
      <c r="B296" s="49"/>
      <c r="C296" s="80"/>
      <c r="D296" s="81">
        <f>SUM(F296:J296)</f>
        <v>0</v>
      </c>
      <c r="E296" s="61" t="s">
        <v>23</v>
      </c>
      <c r="F296" s="82">
        <v>0</v>
      </c>
      <c r="G296" s="82">
        <v>0</v>
      </c>
      <c r="H296" s="82">
        <v>0</v>
      </c>
      <c r="I296" s="82">
        <v>0</v>
      </c>
      <c r="J296" s="82">
        <v>0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8.75" customHeight="1">
      <c r="A297" s="48"/>
      <c r="B297" s="49"/>
      <c r="C297" s="83">
        <f>F297+G297+H297+I297+J297</f>
        <v>500</v>
      </c>
      <c r="D297" s="83"/>
      <c r="E297" s="61" t="s">
        <v>24</v>
      </c>
      <c r="F297" s="82">
        <v>100</v>
      </c>
      <c r="G297" s="82">
        <v>100</v>
      </c>
      <c r="H297" s="82">
        <v>100</v>
      </c>
      <c r="I297" s="82">
        <v>100</v>
      </c>
      <c r="J297" s="82">
        <v>100</v>
      </c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21" customHeight="1">
      <c r="A298" s="48"/>
      <c r="B298" s="85" t="s">
        <v>41</v>
      </c>
      <c r="C298" s="80">
        <f>SUM(D298:D300)</f>
        <v>0</v>
      </c>
      <c r="D298" s="81">
        <f>SUM(F298:J298)</f>
        <v>0</v>
      </c>
      <c r="E298" s="61" t="s">
        <v>21</v>
      </c>
      <c r="F298" s="81">
        <f aca="true" t="shared" si="11" ref="F298:J301">F278+F282+F286+F290+F294</f>
        <v>0</v>
      </c>
      <c r="G298" s="81">
        <f t="shared" si="11"/>
        <v>0</v>
      </c>
      <c r="H298" s="81">
        <f t="shared" si="11"/>
        <v>0</v>
      </c>
      <c r="I298" s="81">
        <f t="shared" si="11"/>
        <v>0</v>
      </c>
      <c r="J298" s="81">
        <f t="shared" si="11"/>
        <v>0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20.25" customHeight="1">
      <c r="A299" s="48"/>
      <c r="B299" s="85"/>
      <c r="C299" s="80"/>
      <c r="D299" s="81">
        <f>SUM(F299:J299)</f>
        <v>0</v>
      </c>
      <c r="E299" s="61" t="s">
        <v>22</v>
      </c>
      <c r="F299" s="81">
        <f t="shared" si="11"/>
        <v>0</v>
      </c>
      <c r="G299" s="81">
        <f t="shared" si="11"/>
        <v>0</v>
      </c>
      <c r="H299" s="81">
        <f t="shared" si="11"/>
        <v>0</v>
      </c>
      <c r="I299" s="81">
        <f t="shared" si="11"/>
        <v>0</v>
      </c>
      <c r="J299" s="81">
        <f t="shared" si="11"/>
        <v>0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20.25" customHeight="1">
      <c r="A300" s="48"/>
      <c r="B300" s="85"/>
      <c r="C300" s="80"/>
      <c r="D300" s="81">
        <f>SUM(F300:J300)</f>
        <v>0</v>
      </c>
      <c r="E300" s="61" t="s">
        <v>23</v>
      </c>
      <c r="F300" s="81">
        <f t="shared" si="11"/>
        <v>0</v>
      </c>
      <c r="G300" s="81">
        <f t="shared" si="11"/>
        <v>0</v>
      </c>
      <c r="H300" s="81">
        <f t="shared" si="11"/>
        <v>0</v>
      </c>
      <c r="I300" s="81">
        <f t="shared" si="11"/>
        <v>0</v>
      </c>
      <c r="J300" s="81">
        <f t="shared" si="11"/>
        <v>0</v>
      </c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8.75" customHeight="1">
      <c r="A301" s="48"/>
      <c r="B301" s="85"/>
      <c r="C301" s="78">
        <f>C281+C285+C289+C293+C297</f>
        <v>5960</v>
      </c>
      <c r="D301" s="78"/>
      <c r="E301" s="61" t="s">
        <v>24</v>
      </c>
      <c r="F301" s="81">
        <f t="shared" si="11"/>
        <v>1292</v>
      </c>
      <c r="G301" s="81">
        <f t="shared" si="11"/>
        <v>1300</v>
      </c>
      <c r="H301" s="81">
        <f t="shared" si="11"/>
        <v>1092</v>
      </c>
      <c r="I301" s="81">
        <f t="shared" si="11"/>
        <v>1192</v>
      </c>
      <c r="J301" s="81">
        <f t="shared" si="11"/>
        <v>1084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9.5" customHeight="1">
      <c r="A302" s="47" t="s">
        <v>139</v>
      </c>
      <c r="B302" s="47"/>
      <c r="C302" s="47"/>
      <c r="D302" s="47"/>
      <c r="E302" s="47"/>
      <c r="F302" s="47"/>
      <c r="G302" s="47"/>
      <c r="H302" s="47"/>
      <c r="I302" s="47"/>
      <c r="J302" s="4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24.75" customHeight="1">
      <c r="A303" s="48" t="s">
        <v>61</v>
      </c>
      <c r="B303" s="49" t="s">
        <v>140</v>
      </c>
      <c r="C303" s="80">
        <f>D303+D304+D305</f>
        <v>18000</v>
      </c>
      <c r="D303" s="81">
        <f>SUM(F303:J303)</f>
        <v>0</v>
      </c>
      <c r="E303" s="61" t="s">
        <v>21</v>
      </c>
      <c r="F303" s="82">
        <v>0</v>
      </c>
      <c r="G303" s="82">
        <v>0</v>
      </c>
      <c r="H303" s="82">
        <v>0</v>
      </c>
      <c r="I303" s="82">
        <v>0</v>
      </c>
      <c r="J303" s="82">
        <v>0</v>
      </c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9.5" customHeight="1">
      <c r="A304" s="48"/>
      <c r="B304" s="49"/>
      <c r="C304" s="80"/>
      <c r="D304" s="81">
        <f>SUM(F304:J304)</f>
        <v>0</v>
      </c>
      <c r="E304" s="61" t="s">
        <v>22</v>
      </c>
      <c r="F304" s="82">
        <v>0</v>
      </c>
      <c r="G304" s="82">
        <v>0</v>
      </c>
      <c r="H304" s="82">
        <v>0</v>
      </c>
      <c r="I304" s="82">
        <v>0</v>
      </c>
      <c r="J304" s="82">
        <v>0</v>
      </c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20.25" customHeight="1">
      <c r="A305" s="48"/>
      <c r="B305" s="49"/>
      <c r="C305" s="80"/>
      <c r="D305" s="81">
        <f>SUM(F305:J305)</f>
        <v>18000</v>
      </c>
      <c r="E305" s="61" t="s">
        <v>23</v>
      </c>
      <c r="F305" s="82">
        <v>0</v>
      </c>
      <c r="G305" s="82">
        <v>0</v>
      </c>
      <c r="H305" s="82">
        <v>7200</v>
      </c>
      <c r="I305" s="82">
        <v>2400</v>
      </c>
      <c r="J305" s="82">
        <v>8400</v>
      </c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9.5" customHeight="1">
      <c r="A306" s="48"/>
      <c r="B306" s="49"/>
      <c r="C306" s="83">
        <f>SUM(F306:J306)</f>
        <v>0</v>
      </c>
      <c r="D306" s="83"/>
      <c r="E306" s="61" t="s">
        <v>24</v>
      </c>
      <c r="F306" s="82">
        <v>0</v>
      </c>
      <c r="G306" s="82">
        <v>0</v>
      </c>
      <c r="H306" s="82">
        <v>0</v>
      </c>
      <c r="I306" s="82">
        <v>0</v>
      </c>
      <c r="J306" s="82">
        <v>0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21" customHeight="1">
      <c r="A307" s="48" t="s">
        <v>63</v>
      </c>
      <c r="B307" s="49" t="s">
        <v>141</v>
      </c>
      <c r="C307" s="80">
        <f>D307+D308+D309</f>
        <v>29960</v>
      </c>
      <c r="D307" s="81">
        <f>SUM(F307:J307)</f>
        <v>0</v>
      </c>
      <c r="E307" s="61" t="s">
        <v>21</v>
      </c>
      <c r="F307" s="82">
        <v>0</v>
      </c>
      <c r="G307" s="82">
        <v>0</v>
      </c>
      <c r="H307" s="82">
        <v>0</v>
      </c>
      <c r="I307" s="82">
        <v>0</v>
      </c>
      <c r="J307" s="82">
        <v>0</v>
      </c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8.75" customHeight="1">
      <c r="A308" s="48"/>
      <c r="B308" s="49"/>
      <c r="C308" s="80"/>
      <c r="D308" s="81">
        <f>SUM(F308:J308)</f>
        <v>0</v>
      </c>
      <c r="E308" s="61" t="s">
        <v>22</v>
      </c>
      <c r="F308" s="82">
        <v>0</v>
      </c>
      <c r="G308" s="82">
        <v>0</v>
      </c>
      <c r="H308" s="82">
        <v>0</v>
      </c>
      <c r="I308" s="82">
        <v>0</v>
      </c>
      <c r="J308" s="82">
        <v>0</v>
      </c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22.5" customHeight="1">
      <c r="A309" s="48"/>
      <c r="B309" s="49"/>
      <c r="C309" s="80"/>
      <c r="D309" s="81">
        <f>SUM(F309:J309)</f>
        <v>29960</v>
      </c>
      <c r="E309" s="61" t="s">
        <v>23</v>
      </c>
      <c r="F309" s="82">
        <v>0</v>
      </c>
      <c r="G309" s="82">
        <v>0</v>
      </c>
      <c r="H309" s="82">
        <v>11960</v>
      </c>
      <c r="I309" s="82">
        <v>6000</v>
      </c>
      <c r="J309" s="82">
        <v>12000</v>
      </c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8.75" customHeight="1">
      <c r="A310" s="48"/>
      <c r="B310" s="49"/>
      <c r="C310" s="83">
        <f>SUM(F310:J310)</f>
        <v>0</v>
      </c>
      <c r="D310" s="83"/>
      <c r="E310" s="61" t="s">
        <v>24</v>
      </c>
      <c r="F310" s="82">
        <v>0</v>
      </c>
      <c r="G310" s="82">
        <v>0</v>
      </c>
      <c r="H310" s="82">
        <v>0</v>
      </c>
      <c r="I310" s="82">
        <v>0</v>
      </c>
      <c r="J310" s="82">
        <v>0</v>
      </c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21" customHeight="1">
      <c r="A311" s="48" t="s">
        <v>65</v>
      </c>
      <c r="B311" s="49" t="s">
        <v>142</v>
      </c>
      <c r="C311" s="80">
        <f>D311+D312+D313</f>
        <v>59800</v>
      </c>
      <c r="D311" s="81">
        <f>SUM(F311:J311)</f>
        <v>0</v>
      </c>
      <c r="E311" s="61" t="s">
        <v>21</v>
      </c>
      <c r="F311" s="82">
        <v>0</v>
      </c>
      <c r="G311" s="82">
        <v>0</v>
      </c>
      <c r="H311" s="82">
        <v>0</v>
      </c>
      <c r="I311" s="82">
        <v>0</v>
      </c>
      <c r="J311" s="82">
        <v>0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6.5" customHeight="1">
      <c r="A312" s="48"/>
      <c r="B312" s="49"/>
      <c r="C312" s="80"/>
      <c r="D312" s="81">
        <f>SUM(F312:J312)</f>
        <v>0</v>
      </c>
      <c r="E312" s="61" t="s">
        <v>22</v>
      </c>
      <c r="F312" s="82">
        <v>0</v>
      </c>
      <c r="G312" s="82">
        <v>0</v>
      </c>
      <c r="H312" s="82">
        <v>0</v>
      </c>
      <c r="I312" s="82">
        <v>0</v>
      </c>
      <c r="J312" s="82">
        <v>0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22.5" customHeight="1">
      <c r="A313" s="48"/>
      <c r="B313" s="49"/>
      <c r="C313" s="80"/>
      <c r="D313" s="81">
        <f>SUM(F313:J313)</f>
        <v>59800</v>
      </c>
      <c r="E313" s="61" t="s">
        <v>23</v>
      </c>
      <c r="F313" s="82">
        <v>0</v>
      </c>
      <c r="G313" s="82">
        <v>0</v>
      </c>
      <c r="H313" s="82">
        <v>12000</v>
      </c>
      <c r="I313" s="82">
        <v>23840</v>
      </c>
      <c r="J313" s="82">
        <v>23960</v>
      </c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7.25" customHeight="1">
      <c r="A314" s="48"/>
      <c r="B314" s="49"/>
      <c r="C314" s="83">
        <f>SUM(F314:J314)</f>
        <v>0</v>
      </c>
      <c r="D314" s="83"/>
      <c r="E314" s="61" t="s">
        <v>24</v>
      </c>
      <c r="F314" s="82">
        <v>0</v>
      </c>
      <c r="G314" s="82">
        <v>0</v>
      </c>
      <c r="H314" s="82">
        <v>0</v>
      </c>
      <c r="I314" s="82">
        <v>0</v>
      </c>
      <c r="J314" s="82">
        <v>0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9.5" customHeight="1">
      <c r="A315" s="48" t="s">
        <v>67</v>
      </c>
      <c r="B315" s="49" t="s">
        <v>143</v>
      </c>
      <c r="C315" s="80">
        <f>D315+D316+D317</f>
        <v>73400</v>
      </c>
      <c r="D315" s="81">
        <f>SUM(F315:J315)</f>
        <v>0</v>
      </c>
      <c r="E315" s="61" t="s">
        <v>21</v>
      </c>
      <c r="F315" s="82">
        <v>0</v>
      </c>
      <c r="G315" s="82">
        <v>0</v>
      </c>
      <c r="H315" s="82">
        <v>0</v>
      </c>
      <c r="I315" s="82">
        <v>0</v>
      </c>
      <c r="J315" s="82">
        <v>0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20.25" customHeight="1">
      <c r="A316" s="48"/>
      <c r="B316" s="49"/>
      <c r="C316" s="80"/>
      <c r="D316" s="81">
        <f>SUM(F316:J316)</f>
        <v>0</v>
      </c>
      <c r="E316" s="61" t="s">
        <v>22</v>
      </c>
      <c r="F316" s="82">
        <v>0</v>
      </c>
      <c r="G316" s="82">
        <v>0</v>
      </c>
      <c r="H316" s="82">
        <v>0</v>
      </c>
      <c r="I316" s="82">
        <v>0</v>
      </c>
      <c r="J316" s="82">
        <v>0</v>
      </c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9.5" customHeight="1">
      <c r="A317" s="48"/>
      <c r="B317" s="49"/>
      <c r="C317" s="80"/>
      <c r="D317" s="81">
        <f>SUM(F317:J317)</f>
        <v>73400</v>
      </c>
      <c r="E317" s="61" t="s">
        <v>23</v>
      </c>
      <c r="F317" s="82">
        <v>0</v>
      </c>
      <c r="G317" s="82">
        <v>0</v>
      </c>
      <c r="H317" s="82">
        <v>8800</v>
      </c>
      <c r="I317" s="82">
        <v>44000</v>
      </c>
      <c r="J317" s="82">
        <v>20600</v>
      </c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8" customHeight="1">
      <c r="A318" s="48"/>
      <c r="B318" s="49"/>
      <c r="C318" s="83">
        <f>SUM(F318:J318)</f>
        <v>0</v>
      </c>
      <c r="D318" s="83"/>
      <c r="E318" s="61" t="s">
        <v>24</v>
      </c>
      <c r="F318" s="82">
        <v>0</v>
      </c>
      <c r="G318" s="82">
        <v>0</v>
      </c>
      <c r="H318" s="82">
        <v>0</v>
      </c>
      <c r="I318" s="82">
        <v>0</v>
      </c>
      <c r="J318" s="82">
        <v>0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21.75" customHeight="1">
      <c r="A319" s="48" t="s">
        <v>69</v>
      </c>
      <c r="B319" s="49" t="s">
        <v>144</v>
      </c>
      <c r="C319" s="80">
        <f>D319+D320+D321</f>
        <v>46620</v>
      </c>
      <c r="D319" s="81">
        <f>SUM(F319:J319)</f>
        <v>0</v>
      </c>
      <c r="E319" s="61" t="s">
        <v>21</v>
      </c>
      <c r="F319" s="82">
        <v>0</v>
      </c>
      <c r="G319" s="82">
        <v>0</v>
      </c>
      <c r="H319" s="82">
        <v>0</v>
      </c>
      <c r="I319" s="82">
        <v>0</v>
      </c>
      <c r="J319" s="82">
        <v>0</v>
      </c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9.5" customHeight="1">
      <c r="A320" s="48"/>
      <c r="B320" s="49"/>
      <c r="C320" s="80"/>
      <c r="D320" s="81">
        <f>SUM(F320:J320)</f>
        <v>0</v>
      </c>
      <c r="E320" s="61" t="s">
        <v>22</v>
      </c>
      <c r="F320" s="82">
        <v>0</v>
      </c>
      <c r="G320" s="82">
        <v>0</v>
      </c>
      <c r="H320" s="82">
        <v>0</v>
      </c>
      <c r="I320" s="82">
        <v>0</v>
      </c>
      <c r="J320" s="82">
        <v>0</v>
      </c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20.25" customHeight="1">
      <c r="A321" s="48"/>
      <c r="B321" s="49"/>
      <c r="C321" s="80"/>
      <c r="D321" s="81">
        <f>SUM(F321:J321)</f>
        <v>46620</v>
      </c>
      <c r="E321" s="61" t="s">
        <v>23</v>
      </c>
      <c r="F321" s="82">
        <v>0</v>
      </c>
      <c r="G321" s="82">
        <v>0</v>
      </c>
      <c r="H321" s="82">
        <v>11660</v>
      </c>
      <c r="I321" s="82">
        <v>29200</v>
      </c>
      <c r="J321" s="82">
        <v>5760</v>
      </c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21" customHeight="1">
      <c r="A322" s="48"/>
      <c r="B322" s="49"/>
      <c r="C322" s="83">
        <f>SUM(F322:J322)</f>
        <v>0</v>
      </c>
      <c r="D322" s="83"/>
      <c r="E322" s="61" t="s">
        <v>24</v>
      </c>
      <c r="F322" s="82">
        <v>0</v>
      </c>
      <c r="G322" s="82">
        <v>0</v>
      </c>
      <c r="H322" s="82">
        <v>0</v>
      </c>
      <c r="I322" s="82">
        <v>0</v>
      </c>
      <c r="J322" s="82">
        <v>0</v>
      </c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20.25" customHeight="1">
      <c r="A323" s="48" t="s">
        <v>71</v>
      </c>
      <c r="B323" s="49" t="s">
        <v>145</v>
      </c>
      <c r="C323" s="80">
        <f>D323+D324+D325</f>
        <v>46400</v>
      </c>
      <c r="D323" s="81">
        <f>SUM(F323:J323)</f>
        <v>0</v>
      </c>
      <c r="E323" s="61" t="s">
        <v>21</v>
      </c>
      <c r="F323" s="82">
        <v>0</v>
      </c>
      <c r="G323" s="82">
        <v>0</v>
      </c>
      <c r="H323" s="82">
        <v>0</v>
      </c>
      <c r="I323" s="82">
        <v>0</v>
      </c>
      <c r="J323" s="82">
        <v>0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8.75" customHeight="1">
      <c r="A324" s="48"/>
      <c r="B324" s="49"/>
      <c r="C324" s="80"/>
      <c r="D324" s="81">
        <f>SUM(F324:J324)</f>
        <v>0</v>
      </c>
      <c r="E324" s="61" t="s">
        <v>22</v>
      </c>
      <c r="F324" s="82">
        <v>0</v>
      </c>
      <c r="G324" s="82">
        <v>0</v>
      </c>
      <c r="H324" s="82">
        <v>0</v>
      </c>
      <c r="I324" s="82">
        <v>0</v>
      </c>
      <c r="J324" s="82">
        <v>0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22.5" customHeight="1">
      <c r="A325" s="48"/>
      <c r="B325" s="49"/>
      <c r="C325" s="80"/>
      <c r="D325" s="81">
        <f>SUM(F325:J325)</f>
        <v>46400</v>
      </c>
      <c r="E325" s="61" t="s">
        <v>23</v>
      </c>
      <c r="F325" s="82">
        <v>0</v>
      </c>
      <c r="G325" s="82">
        <v>0</v>
      </c>
      <c r="H325" s="82">
        <v>9260</v>
      </c>
      <c r="I325" s="82">
        <v>18580</v>
      </c>
      <c r="J325" s="82">
        <v>18560</v>
      </c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9.5" customHeight="1">
      <c r="A326" s="48"/>
      <c r="B326" s="49"/>
      <c r="C326" s="83">
        <f>SUM(F326:J326)</f>
        <v>0</v>
      </c>
      <c r="D326" s="83"/>
      <c r="E326" s="61" t="s">
        <v>24</v>
      </c>
      <c r="F326" s="82">
        <v>0</v>
      </c>
      <c r="G326" s="82">
        <v>0</v>
      </c>
      <c r="H326" s="82">
        <v>0</v>
      </c>
      <c r="I326" s="82">
        <v>0</v>
      </c>
      <c r="J326" s="82">
        <v>0</v>
      </c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s="18" customFormat="1" ht="24" customHeight="1">
      <c r="A327" s="48" t="s">
        <v>73</v>
      </c>
      <c r="B327" s="49" t="s">
        <v>146</v>
      </c>
      <c r="C327" s="80">
        <f>D327+D328+D329</f>
        <v>33200</v>
      </c>
      <c r="D327" s="81">
        <f>SUM(F327:J327)</f>
        <v>0</v>
      </c>
      <c r="E327" s="61" t="s">
        <v>21</v>
      </c>
      <c r="F327" s="82">
        <v>0</v>
      </c>
      <c r="G327" s="82">
        <v>0</v>
      </c>
      <c r="H327" s="82">
        <v>0</v>
      </c>
      <c r="I327" s="82">
        <v>0</v>
      </c>
      <c r="J327" s="82">
        <v>0</v>
      </c>
      <c r="K327" s="29"/>
      <c r="L327" s="29"/>
      <c r="M327" s="29"/>
      <c r="N327" s="29"/>
      <c r="O327" s="29"/>
      <c r="P327" s="15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</row>
    <row r="328" spans="1:30" s="18" customFormat="1" ht="20.25" customHeight="1">
      <c r="A328" s="48"/>
      <c r="B328" s="49"/>
      <c r="C328" s="80"/>
      <c r="D328" s="81">
        <f>SUM(F328:J328)</f>
        <v>0</v>
      </c>
      <c r="E328" s="61" t="s">
        <v>22</v>
      </c>
      <c r="F328" s="82">
        <v>0</v>
      </c>
      <c r="G328" s="82">
        <v>0</v>
      </c>
      <c r="H328" s="82">
        <v>0</v>
      </c>
      <c r="I328" s="82">
        <v>0</v>
      </c>
      <c r="J328" s="82">
        <v>0</v>
      </c>
      <c r="K328" s="29"/>
      <c r="L328" s="29"/>
      <c r="M328" s="29"/>
      <c r="N328" s="29"/>
      <c r="O328" s="29"/>
      <c r="P328" s="15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</row>
    <row r="329" spans="1:30" s="18" customFormat="1" ht="21.75" customHeight="1">
      <c r="A329" s="48"/>
      <c r="B329" s="49"/>
      <c r="C329" s="80"/>
      <c r="D329" s="81">
        <f>SUM(F329:J329)</f>
        <v>33200</v>
      </c>
      <c r="E329" s="61" t="s">
        <v>23</v>
      </c>
      <c r="F329" s="82">
        <v>0</v>
      </c>
      <c r="G329" s="82">
        <v>0</v>
      </c>
      <c r="H329" s="82">
        <v>6640</v>
      </c>
      <c r="I329" s="82">
        <v>13280</v>
      </c>
      <c r="J329" s="82">
        <v>13280</v>
      </c>
      <c r="K329" s="29"/>
      <c r="L329" s="29"/>
      <c r="M329" s="29"/>
      <c r="N329" s="29"/>
      <c r="O329" s="29"/>
      <c r="P329" s="15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</row>
    <row r="330" spans="1:30" s="18" customFormat="1" ht="27" customHeight="1">
      <c r="A330" s="48"/>
      <c r="B330" s="49"/>
      <c r="C330" s="83">
        <f>SUM(F330:J330)</f>
        <v>0</v>
      </c>
      <c r="D330" s="83"/>
      <c r="E330" s="61" t="s">
        <v>24</v>
      </c>
      <c r="F330" s="82">
        <v>0</v>
      </c>
      <c r="G330" s="82">
        <v>0</v>
      </c>
      <c r="H330" s="82">
        <v>0</v>
      </c>
      <c r="I330" s="82">
        <v>0</v>
      </c>
      <c r="J330" s="82">
        <v>0</v>
      </c>
      <c r="K330" s="29"/>
      <c r="L330" s="29"/>
      <c r="M330" s="29"/>
      <c r="N330" s="29"/>
      <c r="O330" s="29"/>
      <c r="P330" s="15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</row>
    <row r="331" spans="1:30" s="18" customFormat="1" ht="18.75" customHeight="1">
      <c r="A331" s="48" t="s">
        <v>75</v>
      </c>
      <c r="B331" s="49" t="s">
        <v>147</v>
      </c>
      <c r="C331" s="80">
        <f>D331+D332+D333</f>
        <v>9800</v>
      </c>
      <c r="D331" s="81">
        <f>SUM(F331:J331)</f>
        <v>0</v>
      </c>
      <c r="E331" s="61" t="s">
        <v>21</v>
      </c>
      <c r="F331" s="82">
        <v>0</v>
      </c>
      <c r="G331" s="82">
        <v>0</v>
      </c>
      <c r="H331" s="82">
        <v>0</v>
      </c>
      <c r="I331" s="82">
        <v>0</v>
      </c>
      <c r="J331" s="82">
        <v>0</v>
      </c>
      <c r="K331" s="29"/>
      <c r="L331" s="29"/>
      <c r="M331" s="29"/>
      <c r="N331" s="29"/>
      <c r="O331" s="29"/>
      <c r="P331" s="15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</row>
    <row r="332" spans="1:30" s="18" customFormat="1" ht="18.75" customHeight="1">
      <c r="A332" s="48"/>
      <c r="B332" s="49"/>
      <c r="C332" s="80"/>
      <c r="D332" s="81">
        <f>SUM(F332:J332)</f>
        <v>0</v>
      </c>
      <c r="E332" s="61" t="s">
        <v>22</v>
      </c>
      <c r="F332" s="82">
        <v>0</v>
      </c>
      <c r="G332" s="82">
        <v>0</v>
      </c>
      <c r="H332" s="82">
        <v>0</v>
      </c>
      <c r="I332" s="82">
        <v>0</v>
      </c>
      <c r="J332" s="82">
        <v>0</v>
      </c>
      <c r="K332" s="29"/>
      <c r="L332" s="29"/>
      <c r="M332" s="29"/>
      <c r="N332" s="29"/>
      <c r="O332" s="29"/>
      <c r="P332" s="15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</row>
    <row r="333" spans="1:30" s="18" customFormat="1" ht="19.5" customHeight="1">
      <c r="A333" s="48"/>
      <c r="B333" s="49"/>
      <c r="C333" s="80"/>
      <c r="D333" s="81">
        <f>SUM(F333:J333)</f>
        <v>9800</v>
      </c>
      <c r="E333" s="61" t="s">
        <v>23</v>
      </c>
      <c r="F333" s="82">
        <v>0</v>
      </c>
      <c r="G333" s="82">
        <v>0</v>
      </c>
      <c r="H333" s="82">
        <v>1960</v>
      </c>
      <c r="I333" s="82">
        <v>3920</v>
      </c>
      <c r="J333" s="82">
        <v>3920</v>
      </c>
      <c r="K333" s="29"/>
      <c r="L333" s="29"/>
      <c r="M333" s="29"/>
      <c r="N333" s="29"/>
      <c r="O333" s="29"/>
      <c r="P333" s="15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</row>
    <row r="334" spans="1:30" s="18" customFormat="1" ht="61.5" customHeight="1">
      <c r="A334" s="48"/>
      <c r="B334" s="49"/>
      <c r="C334" s="83">
        <f>SUM(F334:J334)</f>
        <v>0</v>
      </c>
      <c r="D334" s="83"/>
      <c r="E334" s="61" t="s">
        <v>24</v>
      </c>
      <c r="F334" s="82">
        <v>0</v>
      </c>
      <c r="G334" s="82">
        <v>0</v>
      </c>
      <c r="H334" s="82">
        <v>0</v>
      </c>
      <c r="I334" s="82">
        <v>0</v>
      </c>
      <c r="J334" s="82">
        <v>0</v>
      </c>
      <c r="K334" s="29"/>
      <c r="L334" s="29"/>
      <c r="M334" s="29"/>
      <c r="N334" s="29"/>
      <c r="O334" s="29"/>
      <c r="P334" s="15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</row>
    <row r="335" spans="1:30" ht="21" customHeight="1">
      <c r="A335" s="48" t="s">
        <v>77</v>
      </c>
      <c r="B335" s="49" t="s">
        <v>148</v>
      </c>
      <c r="C335" s="80">
        <f>D335+D336+D337</f>
        <v>0</v>
      </c>
      <c r="D335" s="81">
        <f>SUM(F335:J335)</f>
        <v>0</v>
      </c>
      <c r="E335" s="61" t="s">
        <v>21</v>
      </c>
      <c r="F335" s="82">
        <v>0</v>
      </c>
      <c r="G335" s="82">
        <v>0</v>
      </c>
      <c r="H335" s="82">
        <v>0</v>
      </c>
      <c r="I335" s="82">
        <v>0</v>
      </c>
      <c r="J335" s="82">
        <v>0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8" customHeight="1">
      <c r="A336" s="48"/>
      <c r="B336" s="49"/>
      <c r="C336" s="80"/>
      <c r="D336" s="81">
        <f>SUM(F336:J336)</f>
        <v>0</v>
      </c>
      <c r="E336" s="61" t="s">
        <v>22</v>
      </c>
      <c r="F336" s="82">
        <v>0</v>
      </c>
      <c r="G336" s="82">
        <v>0</v>
      </c>
      <c r="H336" s="82">
        <v>0</v>
      </c>
      <c r="I336" s="82">
        <v>0</v>
      </c>
      <c r="J336" s="82">
        <v>0</v>
      </c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8.75" customHeight="1">
      <c r="A337" s="48"/>
      <c r="B337" s="49"/>
      <c r="C337" s="80"/>
      <c r="D337" s="81">
        <f>SUM(F337:J337)</f>
        <v>0</v>
      </c>
      <c r="E337" s="61" t="s">
        <v>23</v>
      </c>
      <c r="F337" s="82">
        <v>0</v>
      </c>
      <c r="G337" s="82">
        <v>0</v>
      </c>
      <c r="H337" s="82">
        <v>0</v>
      </c>
      <c r="I337" s="82">
        <v>0</v>
      </c>
      <c r="J337" s="82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8.75" customHeight="1">
      <c r="A338" s="48"/>
      <c r="B338" s="49"/>
      <c r="C338" s="83">
        <f>SUM(F338:J338)</f>
        <v>426.56</v>
      </c>
      <c r="D338" s="83"/>
      <c r="E338" s="61" t="s">
        <v>24</v>
      </c>
      <c r="F338" s="82">
        <v>426.56</v>
      </c>
      <c r="G338" s="82">
        <v>0</v>
      </c>
      <c r="H338" s="82">
        <v>0</v>
      </c>
      <c r="I338" s="82">
        <v>0</v>
      </c>
      <c r="J338" s="82">
        <v>0</v>
      </c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21.75" customHeight="1">
      <c r="A339" s="48" t="s">
        <v>79</v>
      </c>
      <c r="B339" s="49" t="s">
        <v>149</v>
      </c>
      <c r="C339" s="80">
        <f>D339+D340+D341</f>
        <v>0</v>
      </c>
      <c r="D339" s="81">
        <f>SUM(F339:J339)</f>
        <v>0</v>
      </c>
      <c r="E339" s="61" t="s">
        <v>21</v>
      </c>
      <c r="F339" s="82">
        <v>0</v>
      </c>
      <c r="G339" s="82">
        <v>0</v>
      </c>
      <c r="H339" s="82">
        <v>0</v>
      </c>
      <c r="I339" s="82">
        <v>0</v>
      </c>
      <c r="J339" s="82">
        <v>0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21.75" customHeight="1">
      <c r="A340" s="48"/>
      <c r="B340" s="49"/>
      <c r="C340" s="80"/>
      <c r="D340" s="81">
        <f>SUM(F340:J340)</f>
        <v>0</v>
      </c>
      <c r="E340" s="61" t="s">
        <v>22</v>
      </c>
      <c r="F340" s="82">
        <v>0</v>
      </c>
      <c r="G340" s="82">
        <v>0</v>
      </c>
      <c r="H340" s="82">
        <v>0</v>
      </c>
      <c r="I340" s="82">
        <v>0</v>
      </c>
      <c r="J340" s="82">
        <v>0</v>
      </c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20.25" customHeight="1">
      <c r="A341" s="48"/>
      <c r="B341" s="49"/>
      <c r="C341" s="80"/>
      <c r="D341" s="81">
        <f>SUM(F341:J341)</f>
        <v>0</v>
      </c>
      <c r="E341" s="61" t="s">
        <v>23</v>
      </c>
      <c r="F341" s="82">
        <v>0</v>
      </c>
      <c r="G341" s="82">
        <v>0</v>
      </c>
      <c r="H341" s="82">
        <v>0</v>
      </c>
      <c r="I341" s="82">
        <v>0</v>
      </c>
      <c r="J341" s="82">
        <v>0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59.25" customHeight="1">
      <c r="A342" s="48"/>
      <c r="B342" s="49"/>
      <c r="C342" s="83">
        <f>SUM(F342:J342)</f>
        <v>3787.81</v>
      </c>
      <c r="D342" s="83"/>
      <c r="E342" s="61" t="s">
        <v>24</v>
      </c>
      <c r="F342" s="82">
        <v>3787.81</v>
      </c>
      <c r="G342" s="82">
        <v>0</v>
      </c>
      <c r="H342" s="82">
        <v>0</v>
      </c>
      <c r="I342" s="82">
        <v>0</v>
      </c>
      <c r="J342" s="82">
        <v>0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20.25" customHeight="1">
      <c r="A343" s="48"/>
      <c r="B343" s="85" t="s">
        <v>41</v>
      </c>
      <c r="C343" s="80">
        <f>C303+C307+C311+C315+C319+C323+C327+C331</f>
        <v>317180</v>
      </c>
      <c r="D343" s="81">
        <f>F343+G343+H343+I343+J343</f>
        <v>0</v>
      </c>
      <c r="E343" s="61" t="s">
        <v>21</v>
      </c>
      <c r="F343" s="81">
        <f aca="true" t="shared" si="12" ref="F343:J346">F303+F307+F311+F315+F319+F323+F327+F331+F335+F339</f>
        <v>0</v>
      </c>
      <c r="G343" s="81">
        <f t="shared" si="12"/>
        <v>0</v>
      </c>
      <c r="H343" s="81">
        <f t="shared" si="12"/>
        <v>0</v>
      </c>
      <c r="I343" s="81">
        <f t="shared" si="12"/>
        <v>0</v>
      </c>
      <c r="J343" s="81">
        <f t="shared" si="12"/>
        <v>0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23.25" customHeight="1">
      <c r="A344" s="48"/>
      <c r="B344" s="85"/>
      <c r="C344" s="80"/>
      <c r="D344" s="81">
        <f>F344+G344+H344+I344+J344</f>
        <v>0</v>
      </c>
      <c r="E344" s="61" t="s">
        <v>22</v>
      </c>
      <c r="F344" s="81">
        <f t="shared" si="12"/>
        <v>0</v>
      </c>
      <c r="G344" s="81">
        <f t="shared" si="12"/>
        <v>0</v>
      </c>
      <c r="H344" s="81">
        <f t="shared" si="12"/>
        <v>0</v>
      </c>
      <c r="I344" s="81">
        <f t="shared" si="12"/>
        <v>0</v>
      </c>
      <c r="J344" s="81">
        <f t="shared" si="12"/>
        <v>0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20.25" customHeight="1">
      <c r="A345" s="48"/>
      <c r="B345" s="85"/>
      <c r="C345" s="80"/>
      <c r="D345" s="81">
        <f>F345+G345+H345+I345+J345</f>
        <v>317180</v>
      </c>
      <c r="E345" s="61" t="s">
        <v>23</v>
      </c>
      <c r="F345" s="81">
        <f t="shared" si="12"/>
        <v>0</v>
      </c>
      <c r="G345" s="81">
        <f t="shared" si="12"/>
        <v>0</v>
      </c>
      <c r="H345" s="81">
        <f t="shared" si="12"/>
        <v>69480</v>
      </c>
      <c r="I345" s="81">
        <f t="shared" si="12"/>
        <v>141220</v>
      </c>
      <c r="J345" s="81">
        <f t="shared" si="12"/>
        <v>106480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9.5" customHeight="1">
      <c r="A346" s="48"/>
      <c r="B346" s="85"/>
      <c r="C346" s="83">
        <f>SUM(F346:J346)</f>
        <v>4214.37</v>
      </c>
      <c r="D346" s="83"/>
      <c r="E346" s="61" t="s">
        <v>24</v>
      </c>
      <c r="F346" s="81">
        <f t="shared" si="12"/>
        <v>4214.37</v>
      </c>
      <c r="G346" s="81">
        <f t="shared" si="12"/>
        <v>0</v>
      </c>
      <c r="H346" s="81">
        <f t="shared" si="12"/>
        <v>0</v>
      </c>
      <c r="I346" s="81">
        <f t="shared" si="12"/>
        <v>0</v>
      </c>
      <c r="J346" s="81">
        <f t="shared" si="12"/>
        <v>0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21.75" customHeight="1">
      <c r="A347" s="47" t="s">
        <v>150</v>
      </c>
      <c r="B347" s="47"/>
      <c r="C347" s="47"/>
      <c r="D347" s="47"/>
      <c r="E347" s="47"/>
      <c r="F347" s="47"/>
      <c r="G347" s="47"/>
      <c r="H347" s="47"/>
      <c r="I347" s="47"/>
      <c r="J347" s="4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21.75" customHeight="1">
      <c r="A348" s="48" t="s">
        <v>101</v>
      </c>
      <c r="B348" s="49" t="s">
        <v>151</v>
      </c>
      <c r="C348" s="80">
        <f>D348+D349+D350</f>
        <v>0</v>
      </c>
      <c r="D348" s="81">
        <f>SUM(F348:J348)</f>
        <v>0</v>
      </c>
      <c r="E348" s="61" t="s">
        <v>21</v>
      </c>
      <c r="F348" s="82">
        <v>0</v>
      </c>
      <c r="G348" s="82">
        <v>0</v>
      </c>
      <c r="H348" s="82">
        <v>0</v>
      </c>
      <c r="I348" s="82">
        <v>0</v>
      </c>
      <c r="J348" s="82">
        <v>0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23.25" customHeight="1">
      <c r="A349" s="48"/>
      <c r="B349" s="49"/>
      <c r="C349" s="80"/>
      <c r="D349" s="81">
        <f>SUM(F349:J349)</f>
        <v>0</v>
      </c>
      <c r="E349" s="61" t="s">
        <v>22</v>
      </c>
      <c r="F349" s="82">
        <v>0</v>
      </c>
      <c r="G349" s="82">
        <v>0</v>
      </c>
      <c r="H349" s="82">
        <v>0</v>
      </c>
      <c r="I349" s="82">
        <v>0</v>
      </c>
      <c r="J349" s="82">
        <v>0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8" customHeight="1">
      <c r="A350" s="48"/>
      <c r="B350" s="49"/>
      <c r="C350" s="80"/>
      <c r="D350" s="81">
        <f>SUM(F350:J350)</f>
        <v>0</v>
      </c>
      <c r="E350" s="61" t="s">
        <v>23</v>
      </c>
      <c r="F350" s="82">
        <v>0</v>
      </c>
      <c r="G350" s="82">
        <v>0</v>
      </c>
      <c r="H350" s="82">
        <v>0</v>
      </c>
      <c r="I350" s="82">
        <v>0</v>
      </c>
      <c r="J350" s="82">
        <v>0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7.25" customHeight="1">
      <c r="A351" s="48"/>
      <c r="B351" s="49"/>
      <c r="C351" s="83">
        <f>SUM(F351:J351)</f>
        <v>40900</v>
      </c>
      <c r="D351" s="83"/>
      <c r="E351" s="61" t="s">
        <v>24</v>
      </c>
      <c r="F351" s="82">
        <v>7200</v>
      </c>
      <c r="G351" s="82">
        <v>7600</v>
      </c>
      <c r="H351" s="82">
        <v>8300</v>
      </c>
      <c r="I351" s="82">
        <v>8800</v>
      </c>
      <c r="J351" s="82">
        <v>9000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21.75" customHeight="1">
      <c r="A352" s="48" t="s">
        <v>152</v>
      </c>
      <c r="B352" s="49" t="s">
        <v>153</v>
      </c>
      <c r="C352" s="80">
        <f>D352+D353+D354</f>
        <v>0</v>
      </c>
      <c r="D352" s="81">
        <f>SUM(F352:J352)</f>
        <v>0</v>
      </c>
      <c r="E352" s="61" t="s">
        <v>21</v>
      </c>
      <c r="F352" s="82">
        <v>0</v>
      </c>
      <c r="G352" s="82">
        <v>0</v>
      </c>
      <c r="H352" s="82">
        <v>0</v>
      </c>
      <c r="I352" s="82">
        <v>0</v>
      </c>
      <c r="J352" s="82">
        <v>0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29.25" customHeight="1">
      <c r="A353" s="48"/>
      <c r="B353" s="49"/>
      <c r="C353" s="80"/>
      <c r="D353" s="81">
        <f>SUM(F353:J353)</f>
        <v>0</v>
      </c>
      <c r="E353" s="61" t="s">
        <v>22</v>
      </c>
      <c r="F353" s="82">
        <v>0</v>
      </c>
      <c r="G353" s="82">
        <v>0</v>
      </c>
      <c r="H353" s="82">
        <v>0</v>
      </c>
      <c r="I353" s="82">
        <v>0</v>
      </c>
      <c r="J353" s="82">
        <v>0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22.5" customHeight="1">
      <c r="A354" s="48"/>
      <c r="B354" s="49"/>
      <c r="C354" s="80"/>
      <c r="D354" s="81">
        <f>SUM(F354:J354)</f>
        <v>0</v>
      </c>
      <c r="E354" s="61" t="s">
        <v>23</v>
      </c>
      <c r="F354" s="82">
        <v>0</v>
      </c>
      <c r="G354" s="82">
        <v>0</v>
      </c>
      <c r="H354" s="82">
        <v>0</v>
      </c>
      <c r="I354" s="82">
        <v>0</v>
      </c>
      <c r="J354" s="82">
        <v>0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21" customHeight="1">
      <c r="A355" s="48"/>
      <c r="B355" s="49"/>
      <c r="C355" s="83">
        <f>SUM(F355:J355)</f>
        <v>141600</v>
      </c>
      <c r="D355" s="83"/>
      <c r="E355" s="61" t="s">
        <v>24</v>
      </c>
      <c r="F355" s="82">
        <v>25600</v>
      </c>
      <c r="G355" s="82">
        <v>29000</v>
      </c>
      <c r="H355" s="82">
        <v>38000</v>
      </c>
      <c r="I355" s="82">
        <v>21000</v>
      </c>
      <c r="J355" s="82">
        <v>28000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24.75" customHeight="1">
      <c r="A356" s="48"/>
      <c r="B356" s="85" t="s">
        <v>41</v>
      </c>
      <c r="C356" s="80">
        <v>0</v>
      </c>
      <c r="D356" s="81">
        <v>0</v>
      </c>
      <c r="E356" s="61" t="s">
        <v>21</v>
      </c>
      <c r="F356" s="81">
        <f aca="true" t="shared" si="13" ref="F356:J357">F348+F352</f>
        <v>0</v>
      </c>
      <c r="G356" s="81">
        <f t="shared" si="13"/>
        <v>0</v>
      </c>
      <c r="H356" s="81">
        <f t="shared" si="13"/>
        <v>0</v>
      </c>
      <c r="I356" s="81">
        <f t="shared" si="13"/>
        <v>0</v>
      </c>
      <c r="J356" s="81">
        <f t="shared" si="13"/>
        <v>0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28.5" customHeight="1">
      <c r="A357" s="48"/>
      <c r="B357" s="85"/>
      <c r="C357" s="80"/>
      <c r="D357" s="81">
        <v>0</v>
      </c>
      <c r="E357" s="61" t="s">
        <v>22</v>
      </c>
      <c r="F357" s="81">
        <f t="shared" si="13"/>
        <v>0</v>
      </c>
      <c r="G357" s="81">
        <f t="shared" si="13"/>
        <v>0</v>
      </c>
      <c r="H357" s="81">
        <f t="shared" si="13"/>
        <v>0</v>
      </c>
      <c r="I357" s="81">
        <f t="shared" si="13"/>
        <v>0</v>
      </c>
      <c r="J357" s="81">
        <f t="shared" si="13"/>
        <v>0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33.75" customHeight="1">
      <c r="A358" s="48"/>
      <c r="B358" s="85"/>
      <c r="C358" s="80"/>
      <c r="D358" s="81">
        <v>0</v>
      </c>
      <c r="E358" s="61" t="s">
        <v>23</v>
      </c>
      <c r="F358" s="81">
        <f aca="true" t="shared" si="14" ref="F358:J359">F350+F354</f>
        <v>0</v>
      </c>
      <c r="G358" s="81">
        <f t="shared" si="14"/>
        <v>0</v>
      </c>
      <c r="H358" s="81">
        <f t="shared" si="14"/>
        <v>0</v>
      </c>
      <c r="I358" s="81">
        <f t="shared" si="14"/>
        <v>0</v>
      </c>
      <c r="J358" s="81">
        <f t="shared" si="14"/>
        <v>0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24" customHeight="1">
      <c r="A359" s="48"/>
      <c r="B359" s="85"/>
      <c r="C359" s="83">
        <f>SUM(F359:J359)</f>
        <v>182500</v>
      </c>
      <c r="D359" s="83"/>
      <c r="E359" s="61" t="s">
        <v>24</v>
      </c>
      <c r="F359" s="81">
        <f t="shared" si="14"/>
        <v>32800</v>
      </c>
      <c r="G359" s="81">
        <f t="shared" si="14"/>
        <v>36600</v>
      </c>
      <c r="H359" s="81">
        <f t="shared" si="14"/>
        <v>46300</v>
      </c>
      <c r="I359" s="81">
        <f t="shared" si="14"/>
        <v>29800</v>
      </c>
      <c r="J359" s="81">
        <f t="shared" si="14"/>
        <v>37000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7.25" customHeight="1">
      <c r="A360" s="86" t="s">
        <v>154</v>
      </c>
      <c r="B360" s="86"/>
      <c r="C360" s="86"/>
      <c r="D360" s="86"/>
      <c r="E360" s="86"/>
      <c r="F360" s="86"/>
      <c r="G360" s="86"/>
      <c r="H360" s="86"/>
      <c r="I360" s="86"/>
      <c r="J360" s="8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20.25" customHeight="1">
      <c r="A361" s="48" t="s">
        <v>19</v>
      </c>
      <c r="B361" s="49" t="s">
        <v>155</v>
      </c>
      <c r="C361" s="80">
        <f>D361+D362+D363</f>
        <v>5850000</v>
      </c>
      <c r="D361" s="81">
        <f>SUM(F361:J361)</f>
        <v>5850000</v>
      </c>
      <c r="E361" s="61" t="s">
        <v>21</v>
      </c>
      <c r="F361" s="82">
        <v>850000</v>
      </c>
      <c r="G361" s="82">
        <v>1050000</v>
      </c>
      <c r="H361" s="82">
        <v>1150000</v>
      </c>
      <c r="I361" s="82">
        <v>1250000</v>
      </c>
      <c r="J361" s="82">
        <v>1550000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9.5" customHeight="1">
      <c r="A362" s="48"/>
      <c r="B362" s="49"/>
      <c r="C362" s="80"/>
      <c r="D362" s="81">
        <f>SUM(F362:J362)</f>
        <v>0</v>
      </c>
      <c r="E362" s="61" t="s">
        <v>22</v>
      </c>
      <c r="F362" s="82">
        <v>0</v>
      </c>
      <c r="G362" s="82">
        <v>0</v>
      </c>
      <c r="H362" s="82">
        <v>0</v>
      </c>
      <c r="I362" s="82">
        <v>0</v>
      </c>
      <c r="J362" s="82">
        <v>0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9.5" customHeight="1">
      <c r="A363" s="48"/>
      <c r="B363" s="49"/>
      <c r="C363" s="80"/>
      <c r="D363" s="81">
        <f>SUM(F363:J363)</f>
        <v>0</v>
      </c>
      <c r="E363" s="61" t="s">
        <v>23</v>
      </c>
      <c r="F363" s="82">
        <v>0</v>
      </c>
      <c r="G363" s="82">
        <v>0</v>
      </c>
      <c r="H363" s="82">
        <v>0</v>
      </c>
      <c r="I363" s="82">
        <v>0</v>
      </c>
      <c r="J363" s="82">
        <v>0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8.75" customHeight="1">
      <c r="A364" s="48"/>
      <c r="B364" s="49"/>
      <c r="C364" s="83">
        <f>SUM(F364:J364)</f>
        <v>0</v>
      </c>
      <c r="D364" s="83"/>
      <c r="E364" s="61" t="s">
        <v>24</v>
      </c>
      <c r="F364" s="82">
        <v>0</v>
      </c>
      <c r="G364" s="82">
        <v>0</v>
      </c>
      <c r="H364" s="82">
        <v>0</v>
      </c>
      <c r="I364" s="82">
        <v>0</v>
      </c>
      <c r="J364" s="82">
        <v>0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24.75" customHeight="1">
      <c r="A365" s="48" t="s">
        <v>25</v>
      </c>
      <c r="B365" s="49" t="s">
        <v>156</v>
      </c>
      <c r="C365" s="80">
        <f>SUM(D365:D367)</f>
        <v>0</v>
      </c>
      <c r="D365" s="81">
        <f>SUM(F365:J365)</f>
        <v>0</v>
      </c>
      <c r="E365" s="61" t="s">
        <v>21</v>
      </c>
      <c r="F365" s="82"/>
      <c r="G365" s="82">
        <v>0</v>
      </c>
      <c r="H365" s="82">
        <v>0</v>
      </c>
      <c r="I365" s="82">
        <v>0</v>
      </c>
      <c r="J365" s="82">
        <v>0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21.75" customHeight="1">
      <c r="A366" s="48"/>
      <c r="B366" s="49"/>
      <c r="C366" s="80"/>
      <c r="D366" s="81">
        <f>SUM(F366:J366)</f>
        <v>0</v>
      </c>
      <c r="E366" s="61" t="s">
        <v>22</v>
      </c>
      <c r="F366" s="82">
        <v>0</v>
      </c>
      <c r="G366" s="82">
        <v>0</v>
      </c>
      <c r="H366" s="82">
        <v>0</v>
      </c>
      <c r="I366" s="82">
        <v>0</v>
      </c>
      <c r="J366" s="82">
        <v>0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21" customHeight="1">
      <c r="A367" s="48"/>
      <c r="B367" s="49"/>
      <c r="C367" s="80"/>
      <c r="D367" s="81">
        <f>SUM(F367:J367)</f>
        <v>0</v>
      </c>
      <c r="E367" s="61" t="s">
        <v>23</v>
      </c>
      <c r="F367" s="82">
        <v>0</v>
      </c>
      <c r="G367" s="82">
        <v>0</v>
      </c>
      <c r="H367" s="82">
        <v>0</v>
      </c>
      <c r="I367" s="82">
        <v>0</v>
      </c>
      <c r="J367" s="82">
        <v>0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21" customHeight="1">
      <c r="A368" s="48"/>
      <c r="B368" s="49"/>
      <c r="C368" s="83">
        <f>F368+G368+H368+I368+J368</f>
        <v>2000000</v>
      </c>
      <c r="D368" s="83"/>
      <c r="E368" s="61" t="s">
        <v>24</v>
      </c>
      <c r="F368" s="82">
        <v>400000</v>
      </c>
      <c r="G368" s="82">
        <v>400000</v>
      </c>
      <c r="H368" s="82">
        <v>400000</v>
      </c>
      <c r="I368" s="82">
        <v>400000</v>
      </c>
      <c r="J368" s="82">
        <v>400000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21.75" customHeight="1">
      <c r="A369" s="48" t="s">
        <v>27</v>
      </c>
      <c r="B369" s="49" t="s">
        <v>157</v>
      </c>
      <c r="C369" s="80">
        <f>D369+D370+D371</f>
        <v>0</v>
      </c>
      <c r="D369" s="81">
        <f>SUM(F369:J369)</f>
        <v>0</v>
      </c>
      <c r="E369" s="61" t="s">
        <v>21</v>
      </c>
      <c r="F369" s="82">
        <v>0</v>
      </c>
      <c r="G369" s="82">
        <v>0</v>
      </c>
      <c r="H369" s="82">
        <v>0</v>
      </c>
      <c r="I369" s="82">
        <v>0</v>
      </c>
      <c r="J369" s="82">
        <v>0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9.5" customHeight="1">
      <c r="A370" s="48"/>
      <c r="B370" s="49"/>
      <c r="C370" s="80"/>
      <c r="D370" s="81">
        <f>SUM(F370:J370)</f>
        <v>0</v>
      </c>
      <c r="E370" s="61" t="s">
        <v>22</v>
      </c>
      <c r="F370" s="82">
        <v>0</v>
      </c>
      <c r="G370" s="82">
        <v>0</v>
      </c>
      <c r="H370" s="82">
        <v>0</v>
      </c>
      <c r="I370" s="82">
        <v>0</v>
      </c>
      <c r="J370" s="82">
        <v>0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21" customHeight="1">
      <c r="A371" s="48"/>
      <c r="B371" s="49"/>
      <c r="C371" s="80"/>
      <c r="D371" s="81">
        <f>SUM(F371:J371)</f>
        <v>0</v>
      </c>
      <c r="E371" s="61" t="s">
        <v>23</v>
      </c>
      <c r="F371" s="82">
        <v>0</v>
      </c>
      <c r="G371" s="82">
        <v>0</v>
      </c>
      <c r="H371" s="82">
        <v>0</v>
      </c>
      <c r="I371" s="82">
        <v>0</v>
      </c>
      <c r="J371" s="82">
        <v>0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21.75" customHeight="1">
      <c r="A372" s="48"/>
      <c r="B372" s="49"/>
      <c r="C372" s="83">
        <f>F372+G372+H372+I372+J372</f>
        <v>110000</v>
      </c>
      <c r="D372" s="83"/>
      <c r="E372" s="61" t="s">
        <v>24</v>
      </c>
      <c r="F372" s="82">
        <v>20000</v>
      </c>
      <c r="G372" s="82">
        <v>30000</v>
      </c>
      <c r="H372" s="82">
        <v>20000</v>
      </c>
      <c r="I372" s="82">
        <v>20000</v>
      </c>
      <c r="J372" s="82">
        <v>20000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s="17" customFormat="1" ht="27.75" customHeight="1">
      <c r="A373" s="48" t="s">
        <v>29</v>
      </c>
      <c r="B373" s="49" t="s">
        <v>158</v>
      </c>
      <c r="C373" s="80">
        <f>SUM(D373:D375)</f>
        <v>0</v>
      </c>
      <c r="D373" s="81">
        <f>SUM(F373:J373)</f>
        <v>0</v>
      </c>
      <c r="E373" s="61" t="s">
        <v>21</v>
      </c>
      <c r="F373" s="82"/>
      <c r="G373" s="82">
        <v>0</v>
      </c>
      <c r="H373" s="82">
        <v>0</v>
      </c>
      <c r="I373" s="82">
        <v>0</v>
      </c>
      <c r="J373" s="82">
        <v>0</v>
      </c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7" customFormat="1" ht="20.25" customHeight="1">
      <c r="A374" s="48"/>
      <c r="B374" s="49"/>
      <c r="C374" s="80"/>
      <c r="D374" s="81">
        <f>SUM(F374:J374)</f>
        <v>0</v>
      </c>
      <c r="E374" s="61" t="s">
        <v>22</v>
      </c>
      <c r="F374" s="82">
        <v>0</v>
      </c>
      <c r="G374" s="82">
        <v>0</v>
      </c>
      <c r="H374" s="82">
        <v>0</v>
      </c>
      <c r="I374" s="82">
        <v>0</v>
      </c>
      <c r="J374" s="82">
        <v>0</v>
      </c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7" customFormat="1" ht="21" customHeight="1">
      <c r="A375" s="48"/>
      <c r="B375" s="49"/>
      <c r="C375" s="80"/>
      <c r="D375" s="81">
        <f>SUM(F375:J375)</f>
        <v>0</v>
      </c>
      <c r="E375" s="61" t="s">
        <v>23</v>
      </c>
      <c r="F375" s="82">
        <v>0</v>
      </c>
      <c r="G375" s="82">
        <v>0</v>
      </c>
      <c r="H375" s="82">
        <v>0</v>
      </c>
      <c r="I375" s="82">
        <v>0</v>
      </c>
      <c r="J375" s="82">
        <v>0</v>
      </c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7" customFormat="1" ht="24.75" customHeight="1">
      <c r="A376" s="48"/>
      <c r="B376" s="49"/>
      <c r="C376" s="83">
        <f>F376+G376+H376+I376+J376</f>
        <v>73000</v>
      </c>
      <c r="D376" s="83"/>
      <c r="E376" s="61" t="s">
        <v>24</v>
      </c>
      <c r="F376" s="82">
        <v>14000</v>
      </c>
      <c r="G376" s="82">
        <v>15000</v>
      </c>
      <c r="H376" s="82">
        <v>13000</v>
      </c>
      <c r="I376" s="82">
        <v>17000</v>
      </c>
      <c r="J376" s="82">
        <v>14000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24" customHeight="1">
      <c r="A377" s="48" t="s">
        <v>31</v>
      </c>
      <c r="B377" s="49" t="s">
        <v>159</v>
      </c>
      <c r="C377" s="80">
        <f>SUM(D377:D379)</f>
        <v>0</v>
      </c>
      <c r="D377" s="81">
        <f>SUM(F377:J377)</f>
        <v>0</v>
      </c>
      <c r="E377" s="61" t="s">
        <v>21</v>
      </c>
      <c r="F377" s="82"/>
      <c r="G377" s="82">
        <v>0</v>
      </c>
      <c r="H377" s="82">
        <v>0</v>
      </c>
      <c r="I377" s="82">
        <v>0</v>
      </c>
      <c r="J377" s="82">
        <v>0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21.75" customHeight="1">
      <c r="A378" s="48"/>
      <c r="B378" s="49"/>
      <c r="C378" s="80"/>
      <c r="D378" s="81">
        <f>SUM(F378:J378)</f>
        <v>0</v>
      </c>
      <c r="E378" s="61" t="s">
        <v>22</v>
      </c>
      <c r="F378" s="82">
        <v>0</v>
      </c>
      <c r="G378" s="82">
        <v>0</v>
      </c>
      <c r="H378" s="82">
        <v>0</v>
      </c>
      <c r="I378" s="82">
        <v>0</v>
      </c>
      <c r="J378" s="82">
        <v>0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21.75" customHeight="1">
      <c r="A379" s="48"/>
      <c r="B379" s="49"/>
      <c r="C379" s="80"/>
      <c r="D379" s="81">
        <f>SUM(F379:J379)</f>
        <v>0</v>
      </c>
      <c r="E379" s="61" t="s">
        <v>23</v>
      </c>
      <c r="F379" s="82">
        <v>0</v>
      </c>
      <c r="G379" s="82">
        <v>0</v>
      </c>
      <c r="H379" s="82">
        <v>0</v>
      </c>
      <c r="I379" s="82">
        <v>0</v>
      </c>
      <c r="J379" s="82">
        <v>0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40.5" customHeight="1">
      <c r="A380" s="48"/>
      <c r="B380" s="49"/>
      <c r="C380" s="83">
        <f>F380+G380+H380+I380+J380</f>
        <v>60000</v>
      </c>
      <c r="D380" s="83"/>
      <c r="E380" s="61" t="s">
        <v>24</v>
      </c>
      <c r="F380" s="82">
        <v>12000</v>
      </c>
      <c r="G380" s="82">
        <v>12000</v>
      </c>
      <c r="H380" s="82">
        <v>12000</v>
      </c>
      <c r="I380" s="82">
        <v>12000</v>
      </c>
      <c r="J380" s="82">
        <v>12000</v>
      </c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21.75" customHeight="1">
      <c r="A381" s="48" t="s">
        <v>33</v>
      </c>
      <c r="B381" s="49" t="s">
        <v>160</v>
      </c>
      <c r="C381" s="80">
        <f>SUM(D381:D383)</f>
        <v>0</v>
      </c>
      <c r="D381" s="81">
        <f>SUM(F381:J381)</f>
        <v>0</v>
      </c>
      <c r="E381" s="61" t="s">
        <v>21</v>
      </c>
      <c r="F381" s="82">
        <v>0</v>
      </c>
      <c r="G381" s="82">
        <v>0</v>
      </c>
      <c r="H381" s="82">
        <v>0</v>
      </c>
      <c r="I381" s="82">
        <v>0</v>
      </c>
      <c r="J381" s="82">
        <v>0</v>
      </c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20.25" customHeight="1">
      <c r="A382" s="48"/>
      <c r="B382" s="49"/>
      <c r="C382" s="80"/>
      <c r="D382" s="81">
        <f>SUM(F382:J382)</f>
        <v>0</v>
      </c>
      <c r="E382" s="61" t="s">
        <v>22</v>
      </c>
      <c r="F382" s="82">
        <v>0</v>
      </c>
      <c r="G382" s="82">
        <v>0</v>
      </c>
      <c r="H382" s="82">
        <v>0</v>
      </c>
      <c r="I382" s="82">
        <v>0</v>
      </c>
      <c r="J382" s="82">
        <v>0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21.75" customHeight="1">
      <c r="A383" s="48"/>
      <c r="B383" s="49"/>
      <c r="C383" s="80"/>
      <c r="D383" s="81">
        <f>SUM(F383:J383)</f>
        <v>0</v>
      </c>
      <c r="E383" s="61" t="s">
        <v>23</v>
      </c>
      <c r="F383" s="82">
        <v>0</v>
      </c>
      <c r="G383" s="82">
        <v>0</v>
      </c>
      <c r="H383" s="82">
        <v>0</v>
      </c>
      <c r="I383" s="82">
        <v>0</v>
      </c>
      <c r="J383" s="82">
        <v>0</v>
      </c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6.5" customHeight="1">
      <c r="A384" s="48"/>
      <c r="B384" s="49"/>
      <c r="C384" s="83">
        <f>F384+G384+H384+I384+J384</f>
        <v>166000</v>
      </c>
      <c r="D384" s="83"/>
      <c r="E384" s="61" t="s">
        <v>24</v>
      </c>
      <c r="F384" s="82">
        <v>36000</v>
      </c>
      <c r="G384" s="82">
        <v>15000</v>
      </c>
      <c r="H384" s="82">
        <v>25000</v>
      </c>
      <c r="I384" s="82">
        <v>30000</v>
      </c>
      <c r="J384" s="82">
        <v>60000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26.25" customHeight="1">
      <c r="A385" s="48" t="s">
        <v>35</v>
      </c>
      <c r="B385" s="49" t="s">
        <v>161</v>
      </c>
      <c r="C385" s="80">
        <f>D385+D386+D387</f>
        <v>0</v>
      </c>
      <c r="D385" s="81">
        <f>SUM(F385:J385)</f>
        <v>0</v>
      </c>
      <c r="E385" s="61" t="s">
        <v>21</v>
      </c>
      <c r="F385" s="82">
        <v>0</v>
      </c>
      <c r="G385" s="82">
        <v>0</v>
      </c>
      <c r="H385" s="82">
        <v>0</v>
      </c>
      <c r="I385" s="82">
        <v>0</v>
      </c>
      <c r="J385" s="82">
        <v>0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24.75" customHeight="1">
      <c r="A386" s="48"/>
      <c r="B386" s="49"/>
      <c r="C386" s="80"/>
      <c r="D386" s="81">
        <f>SUM(F386:J386)</f>
        <v>0</v>
      </c>
      <c r="E386" s="61" t="s">
        <v>22</v>
      </c>
      <c r="F386" s="82">
        <v>0</v>
      </c>
      <c r="G386" s="82">
        <v>0</v>
      </c>
      <c r="H386" s="82">
        <v>0</v>
      </c>
      <c r="I386" s="82">
        <v>0</v>
      </c>
      <c r="J386" s="82">
        <v>0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21" customHeight="1">
      <c r="A387" s="48"/>
      <c r="B387" s="49"/>
      <c r="C387" s="80"/>
      <c r="D387" s="81">
        <f>SUM(F387:J387)</f>
        <v>0</v>
      </c>
      <c r="E387" s="61" t="s">
        <v>23</v>
      </c>
      <c r="F387" s="82">
        <v>0</v>
      </c>
      <c r="G387" s="82">
        <v>0</v>
      </c>
      <c r="H387" s="82">
        <v>0</v>
      </c>
      <c r="I387" s="82">
        <v>0</v>
      </c>
      <c r="J387" s="82">
        <v>0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21.75" customHeight="1">
      <c r="A388" s="48"/>
      <c r="B388" s="49"/>
      <c r="C388" s="83">
        <f>F388+G388+H388+I388</f>
        <v>20000</v>
      </c>
      <c r="D388" s="83"/>
      <c r="E388" s="61" t="s">
        <v>24</v>
      </c>
      <c r="F388" s="82">
        <v>5000</v>
      </c>
      <c r="G388" s="82">
        <v>5000</v>
      </c>
      <c r="H388" s="82">
        <v>5000</v>
      </c>
      <c r="I388" s="82">
        <v>5000</v>
      </c>
      <c r="J388" s="82">
        <v>0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23.25" customHeight="1">
      <c r="A389" s="48" t="s">
        <v>37</v>
      </c>
      <c r="B389" s="49" t="s">
        <v>162</v>
      </c>
      <c r="C389" s="80">
        <f>D389+D390+D391</f>
        <v>0</v>
      </c>
      <c r="D389" s="81">
        <f>SUM(F389:J389)</f>
        <v>0</v>
      </c>
      <c r="E389" s="61" t="s">
        <v>21</v>
      </c>
      <c r="F389" s="82">
        <v>0</v>
      </c>
      <c r="G389" s="82">
        <v>0</v>
      </c>
      <c r="H389" s="82">
        <v>0</v>
      </c>
      <c r="I389" s="82">
        <v>0</v>
      </c>
      <c r="J389" s="82">
        <v>0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21" customHeight="1">
      <c r="A390" s="48"/>
      <c r="B390" s="49"/>
      <c r="C390" s="80"/>
      <c r="D390" s="81">
        <f>SUM(F390:J390)</f>
        <v>0</v>
      </c>
      <c r="E390" s="61" t="s">
        <v>22</v>
      </c>
      <c r="F390" s="82">
        <v>0</v>
      </c>
      <c r="G390" s="82">
        <v>0</v>
      </c>
      <c r="H390" s="82">
        <v>0</v>
      </c>
      <c r="I390" s="82">
        <v>0</v>
      </c>
      <c r="J390" s="82">
        <v>0</v>
      </c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20.25" customHeight="1">
      <c r="A391" s="48"/>
      <c r="B391" s="49"/>
      <c r="C391" s="80"/>
      <c r="D391" s="81">
        <f>SUM(F391:J391)</f>
        <v>0</v>
      </c>
      <c r="E391" s="61" t="s">
        <v>23</v>
      </c>
      <c r="F391" s="82">
        <v>0</v>
      </c>
      <c r="G391" s="82">
        <v>0</v>
      </c>
      <c r="H391" s="82">
        <v>0</v>
      </c>
      <c r="I391" s="82">
        <v>0</v>
      </c>
      <c r="J391" s="82">
        <v>0</v>
      </c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8" customHeight="1">
      <c r="A392" s="48"/>
      <c r="B392" s="49"/>
      <c r="C392" s="83">
        <f>F392+G392+H392+I392+J392</f>
        <v>153000</v>
      </c>
      <c r="D392" s="83"/>
      <c r="E392" s="61" t="s">
        <v>24</v>
      </c>
      <c r="F392" s="82">
        <v>23000</v>
      </c>
      <c r="G392" s="82">
        <v>25000</v>
      </c>
      <c r="H392" s="82">
        <v>30000</v>
      </c>
      <c r="I392" s="82">
        <v>35000</v>
      </c>
      <c r="J392" s="82">
        <v>40000</v>
      </c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8.75" customHeight="1">
      <c r="A393" s="48" t="s">
        <v>39</v>
      </c>
      <c r="B393" s="49" t="s">
        <v>163</v>
      </c>
      <c r="C393" s="80">
        <f>D393+D394+D395</f>
        <v>0</v>
      </c>
      <c r="D393" s="81">
        <f>SUM(G393:J393)</f>
        <v>0</v>
      </c>
      <c r="E393" s="61" t="s">
        <v>21</v>
      </c>
      <c r="F393" s="82">
        <v>0</v>
      </c>
      <c r="G393" s="82">
        <v>0</v>
      </c>
      <c r="H393" s="82">
        <v>0</v>
      </c>
      <c r="I393" s="82">
        <v>0</v>
      </c>
      <c r="J393" s="82">
        <v>0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20.25" customHeight="1">
      <c r="A394" s="48"/>
      <c r="B394" s="49"/>
      <c r="C394" s="80"/>
      <c r="D394" s="81">
        <f>SUM(G394:J394)</f>
        <v>0</v>
      </c>
      <c r="E394" s="61" t="s">
        <v>22</v>
      </c>
      <c r="F394" s="82">
        <v>0</v>
      </c>
      <c r="G394" s="82">
        <v>0</v>
      </c>
      <c r="H394" s="82">
        <v>0</v>
      </c>
      <c r="I394" s="82">
        <v>0</v>
      </c>
      <c r="J394" s="82">
        <v>0</v>
      </c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21" customHeight="1">
      <c r="A395" s="48"/>
      <c r="B395" s="49"/>
      <c r="C395" s="80"/>
      <c r="D395" s="81">
        <f>SUM(G395:J395)</f>
        <v>0</v>
      </c>
      <c r="E395" s="61" t="s">
        <v>23</v>
      </c>
      <c r="F395" s="82">
        <v>0</v>
      </c>
      <c r="G395" s="82">
        <v>0</v>
      </c>
      <c r="H395" s="82">
        <v>0</v>
      </c>
      <c r="I395" s="82">
        <v>0</v>
      </c>
      <c r="J395" s="82">
        <v>0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21" customHeight="1">
      <c r="A396" s="48"/>
      <c r="B396" s="49"/>
      <c r="C396" s="83">
        <f>F396+G396+H396+I396+J396</f>
        <v>3800</v>
      </c>
      <c r="D396" s="83"/>
      <c r="E396" s="61" t="s">
        <v>24</v>
      </c>
      <c r="F396" s="82">
        <v>600</v>
      </c>
      <c r="G396" s="82">
        <v>700</v>
      </c>
      <c r="H396" s="82">
        <v>800</v>
      </c>
      <c r="I396" s="82">
        <v>800</v>
      </c>
      <c r="J396" s="82">
        <v>900</v>
      </c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26.25" customHeight="1">
      <c r="A397" s="48" t="s">
        <v>164</v>
      </c>
      <c r="B397" s="49" t="s">
        <v>165</v>
      </c>
      <c r="C397" s="80">
        <f>D397+D398+D399</f>
        <v>0</v>
      </c>
      <c r="D397" s="81">
        <f>SUM(F397:J397)</f>
        <v>0</v>
      </c>
      <c r="E397" s="61" t="s">
        <v>21</v>
      </c>
      <c r="F397" s="82">
        <v>0</v>
      </c>
      <c r="G397" s="82">
        <v>0</v>
      </c>
      <c r="H397" s="82">
        <v>0</v>
      </c>
      <c r="I397" s="82">
        <v>0</v>
      </c>
      <c r="J397" s="82">
        <v>0</v>
      </c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21.75" customHeight="1">
      <c r="A398" s="48"/>
      <c r="B398" s="49"/>
      <c r="C398" s="80"/>
      <c r="D398" s="81">
        <f>SUM(F398:J398)</f>
        <v>0</v>
      </c>
      <c r="E398" s="61" t="s">
        <v>22</v>
      </c>
      <c r="F398" s="82">
        <v>0</v>
      </c>
      <c r="G398" s="82">
        <v>0</v>
      </c>
      <c r="H398" s="82">
        <v>0</v>
      </c>
      <c r="I398" s="82">
        <v>0</v>
      </c>
      <c r="J398" s="82">
        <v>0</v>
      </c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21" customHeight="1">
      <c r="A399" s="48"/>
      <c r="B399" s="49"/>
      <c r="C399" s="80"/>
      <c r="D399" s="81">
        <f>SUM(F399:J399)</f>
        <v>0</v>
      </c>
      <c r="E399" s="61" t="s">
        <v>23</v>
      </c>
      <c r="F399" s="82">
        <v>0</v>
      </c>
      <c r="G399" s="82">
        <v>0</v>
      </c>
      <c r="H399" s="82">
        <v>0</v>
      </c>
      <c r="I399" s="82">
        <v>0</v>
      </c>
      <c r="J399" s="82">
        <v>0</v>
      </c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21" customHeight="1">
      <c r="A400" s="48"/>
      <c r="B400" s="49"/>
      <c r="C400" s="83">
        <f>F400+G400+H400+I400+J400</f>
        <v>50000</v>
      </c>
      <c r="D400" s="83"/>
      <c r="E400" s="61" t="s">
        <v>24</v>
      </c>
      <c r="F400" s="82">
        <v>10000</v>
      </c>
      <c r="G400" s="82">
        <v>10000</v>
      </c>
      <c r="H400" s="82">
        <v>10000</v>
      </c>
      <c r="I400" s="82">
        <v>10000</v>
      </c>
      <c r="J400" s="82">
        <v>10000</v>
      </c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21.75" customHeight="1">
      <c r="A401" s="48" t="s">
        <v>166</v>
      </c>
      <c r="B401" s="49" t="s">
        <v>167</v>
      </c>
      <c r="C401" s="80">
        <f>D401+D402+D403</f>
        <v>0</v>
      </c>
      <c r="D401" s="81">
        <f>SUM(F401:J401)</f>
        <v>0</v>
      </c>
      <c r="E401" s="61" t="s">
        <v>21</v>
      </c>
      <c r="F401" s="82">
        <v>0</v>
      </c>
      <c r="G401" s="82">
        <v>0</v>
      </c>
      <c r="H401" s="82">
        <v>0</v>
      </c>
      <c r="I401" s="82">
        <v>0</v>
      </c>
      <c r="J401" s="82">
        <v>0</v>
      </c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21" customHeight="1">
      <c r="A402" s="48"/>
      <c r="B402" s="49"/>
      <c r="C402" s="80"/>
      <c r="D402" s="81">
        <f>SUM(F402:J402)</f>
        <v>0</v>
      </c>
      <c r="E402" s="61" t="s">
        <v>22</v>
      </c>
      <c r="F402" s="82">
        <v>0</v>
      </c>
      <c r="G402" s="82">
        <v>0</v>
      </c>
      <c r="H402" s="82">
        <v>0</v>
      </c>
      <c r="I402" s="82">
        <v>0</v>
      </c>
      <c r="J402" s="82">
        <v>0</v>
      </c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21" customHeight="1">
      <c r="A403" s="48"/>
      <c r="B403" s="49"/>
      <c r="C403" s="80"/>
      <c r="D403" s="81">
        <f>SUM(F403:J403)</f>
        <v>0</v>
      </c>
      <c r="E403" s="61" t="s">
        <v>23</v>
      </c>
      <c r="F403" s="82">
        <v>0</v>
      </c>
      <c r="G403" s="82">
        <v>0</v>
      </c>
      <c r="H403" s="82">
        <v>0</v>
      </c>
      <c r="I403" s="82">
        <v>0</v>
      </c>
      <c r="J403" s="82">
        <v>0</v>
      </c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24" customHeight="1">
      <c r="A404" s="48"/>
      <c r="B404" s="49"/>
      <c r="C404" s="83">
        <f>F404+G404+H404+I404+J404</f>
        <v>100000</v>
      </c>
      <c r="D404" s="83"/>
      <c r="E404" s="61" t="s">
        <v>24</v>
      </c>
      <c r="F404" s="82">
        <v>16000</v>
      </c>
      <c r="G404" s="82">
        <v>18000</v>
      </c>
      <c r="H404" s="82">
        <v>20000</v>
      </c>
      <c r="I404" s="82">
        <v>22000</v>
      </c>
      <c r="J404" s="82">
        <v>24000</v>
      </c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21.75" customHeight="1">
      <c r="A405" s="48" t="s">
        <v>168</v>
      </c>
      <c r="B405" s="49" t="s">
        <v>169</v>
      </c>
      <c r="C405" s="80">
        <f>D405+D406+D407</f>
        <v>0</v>
      </c>
      <c r="D405" s="81">
        <f>SUM(F405:J405)</f>
        <v>0</v>
      </c>
      <c r="E405" s="61" t="s">
        <v>21</v>
      </c>
      <c r="F405" s="82">
        <v>0</v>
      </c>
      <c r="G405" s="82">
        <v>0</v>
      </c>
      <c r="H405" s="82">
        <v>0</v>
      </c>
      <c r="I405" s="82">
        <v>0</v>
      </c>
      <c r="J405" s="82">
        <v>0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21" customHeight="1">
      <c r="A406" s="48"/>
      <c r="B406" s="49"/>
      <c r="C406" s="80"/>
      <c r="D406" s="81">
        <f>SUM(F406:J406)</f>
        <v>0</v>
      </c>
      <c r="E406" s="61" t="s">
        <v>22</v>
      </c>
      <c r="F406" s="82">
        <v>0</v>
      </c>
      <c r="G406" s="82">
        <v>0</v>
      </c>
      <c r="H406" s="82">
        <v>0</v>
      </c>
      <c r="I406" s="82">
        <v>0</v>
      </c>
      <c r="J406" s="82">
        <v>0</v>
      </c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21" customHeight="1">
      <c r="A407" s="48"/>
      <c r="B407" s="49"/>
      <c r="C407" s="80"/>
      <c r="D407" s="81">
        <f>SUM(F407:J407)</f>
        <v>0</v>
      </c>
      <c r="E407" s="61" t="s">
        <v>23</v>
      </c>
      <c r="F407" s="82">
        <v>0</v>
      </c>
      <c r="G407" s="82">
        <v>0</v>
      </c>
      <c r="H407" s="82">
        <v>0</v>
      </c>
      <c r="I407" s="82">
        <v>0</v>
      </c>
      <c r="J407" s="82">
        <v>0</v>
      </c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23.25" customHeight="1">
      <c r="A408" s="48"/>
      <c r="B408" s="49"/>
      <c r="C408" s="83">
        <f>F408+G408+H408+I408+J408</f>
        <v>350000</v>
      </c>
      <c r="D408" s="83"/>
      <c r="E408" s="61" t="s">
        <v>24</v>
      </c>
      <c r="F408" s="82">
        <v>70000</v>
      </c>
      <c r="G408" s="82">
        <v>70000</v>
      </c>
      <c r="H408" s="82">
        <v>70000</v>
      </c>
      <c r="I408" s="82">
        <v>70000</v>
      </c>
      <c r="J408" s="82">
        <v>70000</v>
      </c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21.75" customHeight="1">
      <c r="A409" s="48" t="s">
        <v>170</v>
      </c>
      <c r="B409" s="49" t="s">
        <v>171</v>
      </c>
      <c r="C409" s="80">
        <f>D409+D410+D411</f>
        <v>0</v>
      </c>
      <c r="D409" s="81">
        <f>SUM(F409:J409)</f>
        <v>0</v>
      </c>
      <c r="E409" s="61" t="s">
        <v>21</v>
      </c>
      <c r="F409" s="82">
        <v>0</v>
      </c>
      <c r="G409" s="82">
        <v>0</v>
      </c>
      <c r="H409" s="82">
        <v>0</v>
      </c>
      <c r="I409" s="82">
        <v>0</v>
      </c>
      <c r="J409" s="82">
        <v>0</v>
      </c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21" customHeight="1">
      <c r="A410" s="48"/>
      <c r="B410" s="49"/>
      <c r="C410" s="80"/>
      <c r="D410" s="81">
        <f>SUM(F410:J410)</f>
        <v>0</v>
      </c>
      <c r="E410" s="61" t="s">
        <v>22</v>
      </c>
      <c r="F410" s="82">
        <v>0</v>
      </c>
      <c r="G410" s="82">
        <v>0</v>
      </c>
      <c r="H410" s="82">
        <v>0</v>
      </c>
      <c r="I410" s="82">
        <v>0</v>
      </c>
      <c r="J410" s="82">
        <v>0</v>
      </c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21" customHeight="1">
      <c r="A411" s="48"/>
      <c r="B411" s="49"/>
      <c r="C411" s="80"/>
      <c r="D411" s="81">
        <f>SUM(F411:J411)</f>
        <v>0</v>
      </c>
      <c r="E411" s="61" t="s">
        <v>23</v>
      </c>
      <c r="F411" s="82">
        <v>0</v>
      </c>
      <c r="G411" s="82">
        <v>0</v>
      </c>
      <c r="H411" s="82">
        <v>0</v>
      </c>
      <c r="I411" s="82">
        <v>0</v>
      </c>
      <c r="J411" s="82">
        <v>0</v>
      </c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22.5" customHeight="1">
      <c r="A412" s="48"/>
      <c r="B412" s="49"/>
      <c r="C412" s="83">
        <f>F412+G412+H412+I412+J412</f>
        <v>52000</v>
      </c>
      <c r="D412" s="83"/>
      <c r="E412" s="61" t="s">
        <v>24</v>
      </c>
      <c r="F412" s="82">
        <v>8000</v>
      </c>
      <c r="G412" s="82">
        <v>12000</v>
      </c>
      <c r="H412" s="82">
        <v>10000</v>
      </c>
      <c r="I412" s="82">
        <v>10000</v>
      </c>
      <c r="J412" s="82">
        <v>12000</v>
      </c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21.75" customHeight="1">
      <c r="A413" s="68" t="s">
        <v>172</v>
      </c>
      <c r="B413" s="62" t="s">
        <v>173</v>
      </c>
      <c r="C413" s="63">
        <f>D413+D414+D415</f>
        <v>0</v>
      </c>
      <c r="D413" s="64">
        <f>SUM(F413:J413)</f>
        <v>0</v>
      </c>
      <c r="E413" s="65" t="s">
        <v>21</v>
      </c>
      <c r="F413" s="66">
        <v>0</v>
      </c>
      <c r="G413" s="66">
        <v>0</v>
      </c>
      <c r="H413" s="66">
        <v>0</v>
      </c>
      <c r="I413" s="66">
        <v>0</v>
      </c>
      <c r="J413" s="66">
        <v>0</v>
      </c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21" customHeight="1">
      <c r="A414" s="68"/>
      <c r="B414" s="62"/>
      <c r="C414" s="63"/>
      <c r="D414" s="64">
        <f>SUM(F414:J414)</f>
        <v>0</v>
      </c>
      <c r="E414" s="65" t="s">
        <v>22</v>
      </c>
      <c r="F414" s="66">
        <v>0</v>
      </c>
      <c r="G414" s="66">
        <v>0</v>
      </c>
      <c r="H414" s="66">
        <v>0</v>
      </c>
      <c r="I414" s="66">
        <v>0</v>
      </c>
      <c r="J414" s="66">
        <v>0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21" customHeight="1">
      <c r="A415" s="68"/>
      <c r="B415" s="62"/>
      <c r="C415" s="63"/>
      <c r="D415" s="64">
        <f>SUM(F415:J415)</f>
        <v>0</v>
      </c>
      <c r="E415" s="65" t="s">
        <v>23</v>
      </c>
      <c r="F415" s="66">
        <v>0</v>
      </c>
      <c r="G415" s="66">
        <v>0</v>
      </c>
      <c r="H415" s="66">
        <v>0</v>
      </c>
      <c r="I415" s="66">
        <v>0</v>
      </c>
      <c r="J415" s="66">
        <v>0</v>
      </c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24" customHeight="1">
      <c r="A416" s="68"/>
      <c r="B416" s="62"/>
      <c r="C416" s="67">
        <f>F416+G416+H416+I416+J416</f>
        <v>1110000</v>
      </c>
      <c r="D416" s="67"/>
      <c r="E416" s="65" t="s">
        <v>24</v>
      </c>
      <c r="F416" s="66">
        <v>210000</v>
      </c>
      <c r="G416" s="66">
        <v>220000</v>
      </c>
      <c r="H416" s="66">
        <v>220000</v>
      </c>
      <c r="I416" s="66">
        <v>230000</v>
      </c>
      <c r="J416" s="66">
        <v>230000</v>
      </c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22.5" customHeight="1">
      <c r="A417" s="68" t="s">
        <v>174</v>
      </c>
      <c r="B417" s="62" t="s">
        <v>175</v>
      </c>
      <c r="C417" s="63">
        <f>D417+D418+D419</f>
        <v>0</v>
      </c>
      <c r="D417" s="64">
        <f>SUM(F417:J417)</f>
        <v>0</v>
      </c>
      <c r="E417" s="65" t="s">
        <v>21</v>
      </c>
      <c r="F417" s="66">
        <v>0</v>
      </c>
      <c r="G417" s="66">
        <v>0</v>
      </c>
      <c r="H417" s="66">
        <v>0</v>
      </c>
      <c r="I417" s="66">
        <v>0</v>
      </c>
      <c r="J417" s="66">
        <v>0</v>
      </c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22.5" customHeight="1">
      <c r="A418" s="68"/>
      <c r="B418" s="62"/>
      <c r="C418" s="63"/>
      <c r="D418" s="64">
        <f>SUM(F418:J418)</f>
        <v>0</v>
      </c>
      <c r="E418" s="65" t="s">
        <v>22</v>
      </c>
      <c r="F418" s="66">
        <v>0</v>
      </c>
      <c r="G418" s="66">
        <v>0</v>
      </c>
      <c r="H418" s="66">
        <v>0</v>
      </c>
      <c r="I418" s="66">
        <v>0</v>
      </c>
      <c r="J418" s="66">
        <v>0</v>
      </c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9.5" customHeight="1">
      <c r="A419" s="68"/>
      <c r="B419" s="62"/>
      <c r="C419" s="63"/>
      <c r="D419" s="64">
        <f>SUM(F419:J419)</f>
        <v>0</v>
      </c>
      <c r="E419" s="65" t="s">
        <v>23</v>
      </c>
      <c r="F419" s="66">
        <v>0</v>
      </c>
      <c r="G419" s="66">
        <v>0</v>
      </c>
      <c r="H419" s="66">
        <v>0</v>
      </c>
      <c r="I419" s="66">
        <v>0</v>
      </c>
      <c r="J419" s="66">
        <v>0</v>
      </c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21" customHeight="1">
      <c r="A420" s="68"/>
      <c r="B420" s="62"/>
      <c r="C420" s="67">
        <f>F420+G420+H420+I420+J420</f>
        <v>239000</v>
      </c>
      <c r="D420" s="67"/>
      <c r="E420" s="65" t="s">
        <v>24</v>
      </c>
      <c r="F420" s="66">
        <v>45000</v>
      </c>
      <c r="G420" s="66">
        <v>45000</v>
      </c>
      <c r="H420" s="66">
        <v>49000</v>
      </c>
      <c r="I420" s="66">
        <v>50000</v>
      </c>
      <c r="J420" s="66">
        <v>50000</v>
      </c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8" customHeight="1">
      <c r="A421" s="68" t="s">
        <v>176</v>
      </c>
      <c r="B421" s="62" t="s">
        <v>177</v>
      </c>
      <c r="C421" s="63">
        <f>D421+D422+D423</f>
        <v>0</v>
      </c>
      <c r="D421" s="64">
        <f>SUM(F421:J421)</f>
        <v>0</v>
      </c>
      <c r="E421" s="65" t="s">
        <v>21</v>
      </c>
      <c r="F421" s="66">
        <v>0</v>
      </c>
      <c r="G421" s="66">
        <v>0</v>
      </c>
      <c r="H421" s="66">
        <v>0</v>
      </c>
      <c r="I421" s="66">
        <v>0</v>
      </c>
      <c r="J421" s="66">
        <v>0</v>
      </c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26.25" customHeight="1">
      <c r="A422" s="68"/>
      <c r="B422" s="62"/>
      <c r="C422" s="63"/>
      <c r="D422" s="64">
        <f>SUM(F422:J422)</f>
        <v>0</v>
      </c>
      <c r="E422" s="65" t="s">
        <v>22</v>
      </c>
      <c r="F422" s="66">
        <v>0</v>
      </c>
      <c r="G422" s="66">
        <v>0</v>
      </c>
      <c r="H422" s="66">
        <v>0</v>
      </c>
      <c r="I422" s="66">
        <v>0</v>
      </c>
      <c r="J422" s="66">
        <v>0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25.5" customHeight="1">
      <c r="A423" s="68"/>
      <c r="B423" s="62"/>
      <c r="C423" s="63"/>
      <c r="D423" s="64">
        <f>SUM(F423:J423)</f>
        <v>0</v>
      </c>
      <c r="E423" s="65" t="s">
        <v>23</v>
      </c>
      <c r="F423" s="66">
        <v>0</v>
      </c>
      <c r="G423" s="66">
        <v>0</v>
      </c>
      <c r="H423" s="66">
        <v>0</v>
      </c>
      <c r="I423" s="66">
        <v>0</v>
      </c>
      <c r="J423" s="66">
        <v>0</v>
      </c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23.25" customHeight="1">
      <c r="A424" s="68"/>
      <c r="B424" s="62"/>
      <c r="C424" s="67">
        <f>F424+G424+H424+I424+J424</f>
        <v>15000</v>
      </c>
      <c r="D424" s="67"/>
      <c r="E424" s="65" t="s">
        <v>24</v>
      </c>
      <c r="F424" s="66">
        <v>3000</v>
      </c>
      <c r="G424" s="66">
        <v>3000</v>
      </c>
      <c r="H424" s="66">
        <v>3000</v>
      </c>
      <c r="I424" s="66">
        <v>3000</v>
      </c>
      <c r="J424" s="66">
        <v>3000</v>
      </c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21" customHeight="1">
      <c r="A425" s="48"/>
      <c r="B425" s="85" t="s">
        <v>41</v>
      </c>
      <c r="C425" s="80">
        <f>SUM(D425:D427)</f>
        <v>5850000</v>
      </c>
      <c r="D425" s="81">
        <f>F425+G425+H425+I425+J425</f>
        <v>5850000</v>
      </c>
      <c r="E425" s="61" t="s">
        <v>21</v>
      </c>
      <c r="F425" s="81">
        <f>F361+F365+F369+F373+F377+F381+F385+F389+F393+F401+F405+F409+F413+F417+F421</f>
        <v>850000</v>
      </c>
      <c r="G425" s="81">
        <f aca="true" t="shared" si="15" ref="F425:J426">G361+G365+G369+G373+G377+G381+G385+G389+G397+G393+G405+G401+G409+G413+G417+G421</f>
        <v>1050000</v>
      </c>
      <c r="H425" s="81">
        <f t="shared" si="15"/>
        <v>1150000</v>
      </c>
      <c r="I425" s="81">
        <f t="shared" si="15"/>
        <v>1250000</v>
      </c>
      <c r="J425" s="81">
        <f t="shared" si="15"/>
        <v>1550000</v>
      </c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22.5" customHeight="1">
      <c r="A426" s="48"/>
      <c r="B426" s="85"/>
      <c r="C426" s="80"/>
      <c r="D426" s="81">
        <f>F426+G426+H426+I426+J426</f>
        <v>0</v>
      </c>
      <c r="E426" s="61" t="s">
        <v>22</v>
      </c>
      <c r="F426" s="81">
        <f t="shared" si="15"/>
        <v>0</v>
      </c>
      <c r="G426" s="81">
        <f t="shared" si="15"/>
        <v>0</v>
      </c>
      <c r="H426" s="81">
        <f t="shared" si="15"/>
        <v>0</v>
      </c>
      <c r="I426" s="81">
        <f t="shared" si="15"/>
        <v>0</v>
      </c>
      <c r="J426" s="81">
        <f t="shared" si="15"/>
        <v>0</v>
      </c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22.5" customHeight="1">
      <c r="A427" s="48"/>
      <c r="B427" s="85"/>
      <c r="C427" s="80"/>
      <c r="D427" s="81">
        <f>F427+G427+H427+I427+J427</f>
        <v>0</v>
      </c>
      <c r="E427" s="61" t="s">
        <v>23</v>
      </c>
      <c r="F427" s="81">
        <f>F363+F367+F371+F375+F379+F383+F387+F391+F399+F395+F407+F403+F411+F415+F419+F423</f>
        <v>0</v>
      </c>
      <c r="G427" s="81">
        <f>G363+G367+G371+G375+G379+G383+G387+G391+G399+G395+G407+G403+G411+G415+G419+G423</f>
        <v>0</v>
      </c>
      <c r="H427" s="81">
        <f>H363+H367+H371+H375+H379+H383+H387+H391+H399+H395+H407+H403+H411+H415+H419+H423</f>
        <v>0</v>
      </c>
      <c r="I427" s="81">
        <f>I363+I367+I371+I375+I379+I383+I387+I391+I399+I395+I407+I403+I411+I415+I419+I423</f>
        <v>0</v>
      </c>
      <c r="J427" s="81">
        <f>J363+J367+J371+J375+J379+J383+J387+J391+J399+J395+J407+J403+J411+J415+J419+J423</f>
        <v>0</v>
      </c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30" customHeight="1">
      <c r="A428" s="48"/>
      <c r="B428" s="85"/>
      <c r="C428" s="83">
        <f>F428+G428+H428+I428+J428</f>
        <v>4501800</v>
      </c>
      <c r="D428" s="83"/>
      <c r="E428" s="65" t="s">
        <v>24</v>
      </c>
      <c r="F428" s="81">
        <f>F368+F364+F372+F376+F380+F384+F388+F392+F396+F400+F404+F408+F412+F416+F420+F424</f>
        <v>872600</v>
      </c>
      <c r="G428" s="81">
        <f>G368+G364+G372+G376+G380+G384+G388+G392+G396+G400+G404+G408+G412+G416+G420+G424</f>
        <v>880700</v>
      </c>
      <c r="H428" s="81">
        <f>H368+H364+H372+H376+H380+H384+H388+H392+H396+H400+H404+H408+H412+H416+H420+H424</f>
        <v>887800</v>
      </c>
      <c r="I428" s="81">
        <f>I368+I364+I372+I376+I380+I384+I388+I392+I396+I400+I404+I408+I412+I416+I420+I424</f>
        <v>914800</v>
      </c>
      <c r="J428" s="81">
        <f>J368+J364+J372+J376+J380+J384+J388+J392+J396+J400+J404+J408+J412+J416+J420+J424</f>
        <v>945900</v>
      </c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21" customHeight="1">
      <c r="A429" s="87"/>
      <c r="B429" s="88"/>
      <c r="C429" s="89"/>
      <c r="D429" s="90"/>
      <c r="E429" s="52"/>
      <c r="F429" s="91" t="s">
        <v>178</v>
      </c>
      <c r="G429" s="91" t="s">
        <v>179</v>
      </c>
      <c r="H429" s="91" t="s">
        <v>180</v>
      </c>
      <c r="I429" s="91" t="s">
        <v>181</v>
      </c>
      <c r="J429" s="91" t="s">
        <v>182</v>
      </c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2.75" customHeight="1">
      <c r="A430" s="48"/>
      <c r="B430" s="85" t="s">
        <v>183</v>
      </c>
      <c r="C430" s="76">
        <f>D430+D431+D432</f>
        <v>19905444.64</v>
      </c>
      <c r="D430" s="92">
        <f>D425+D192+D59</f>
        <v>17920819.5</v>
      </c>
      <c r="E430" s="52" t="s">
        <v>21</v>
      </c>
      <c r="F430" s="92">
        <f aca="true" t="shared" si="16" ref="F430:J433">F59+F96+F183+F192+F233+F243+F273+F298+F343+F356+F425</f>
        <v>2388206.5</v>
      </c>
      <c r="G430" s="92">
        <f t="shared" si="16"/>
        <v>2953006.5</v>
      </c>
      <c r="H430" s="92">
        <f t="shared" si="16"/>
        <v>4427806.5</v>
      </c>
      <c r="I430" s="92">
        <f t="shared" si="16"/>
        <v>4273900</v>
      </c>
      <c r="J430" s="92">
        <f t="shared" si="16"/>
        <v>3877900</v>
      </c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5.75">
      <c r="A431" s="48"/>
      <c r="B431" s="85"/>
      <c r="C431" s="76"/>
      <c r="D431" s="92">
        <f>F431+G431+H431+I431</f>
        <v>950273</v>
      </c>
      <c r="E431" s="52" t="s">
        <v>22</v>
      </c>
      <c r="F431" s="92">
        <f t="shared" si="16"/>
        <v>10529</v>
      </c>
      <c r="G431" s="93">
        <f t="shared" si="16"/>
        <v>621494</v>
      </c>
      <c r="H431" s="93">
        <f t="shared" si="16"/>
        <v>258250</v>
      </c>
      <c r="I431" s="92">
        <f t="shared" si="16"/>
        <v>60000</v>
      </c>
      <c r="J431" s="92">
        <f t="shared" si="16"/>
        <v>0</v>
      </c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5.75">
      <c r="A432" s="48"/>
      <c r="B432" s="85"/>
      <c r="C432" s="76"/>
      <c r="D432" s="92">
        <f>F432+G432+H432+I432+J432</f>
        <v>1034352.14</v>
      </c>
      <c r="E432" s="52" t="s">
        <v>23</v>
      </c>
      <c r="F432" s="92">
        <f t="shared" si="16"/>
        <v>20554</v>
      </c>
      <c r="G432" s="93">
        <f t="shared" si="16"/>
        <v>85396.54</v>
      </c>
      <c r="H432" s="93">
        <f t="shared" si="16"/>
        <v>426217.6</v>
      </c>
      <c r="I432" s="92">
        <f t="shared" si="16"/>
        <v>371604</v>
      </c>
      <c r="J432" s="92">
        <f t="shared" si="16"/>
        <v>130580</v>
      </c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8.75">
      <c r="A433" s="48"/>
      <c r="B433" s="85"/>
      <c r="C433" s="78">
        <f>F433+G433+H433+I433+J433</f>
        <v>18754318.37</v>
      </c>
      <c r="D433" s="78"/>
      <c r="E433" s="52" t="s">
        <v>24</v>
      </c>
      <c r="F433" s="92">
        <f t="shared" si="16"/>
        <v>3938006.37</v>
      </c>
      <c r="G433" s="92">
        <f t="shared" si="16"/>
        <v>4177444</v>
      </c>
      <c r="H433" s="92">
        <f t="shared" si="16"/>
        <v>3639392</v>
      </c>
      <c r="I433" s="92">
        <f t="shared" si="16"/>
        <v>3730392</v>
      </c>
      <c r="J433" s="92">
        <f t="shared" si="16"/>
        <v>3269084</v>
      </c>
      <c r="K433" s="10"/>
      <c r="L433" s="10"/>
      <c r="M433" s="10"/>
      <c r="N433" s="10"/>
      <c r="O433" s="10"/>
      <c r="P433" s="3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5.75">
      <c r="A434" s="47" t="s">
        <v>185</v>
      </c>
      <c r="B434" s="47"/>
      <c r="C434" s="47"/>
      <c r="D434" s="47"/>
      <c r="E434" s="47"/>
      <c r="F434" s="92">
        <f>SUM(F430:F433)</f>
        <v>6357295.87</v>
      </c>
      <c r="G434" s="92">
        <f>SUM(G430:G433)</f>
        <v>7837341.04</v>
      </c>
      <c r="H434" s="92">
        <f>SUM(H430:H433)</f>
        <v>8751666.1</v>
      </c>
      <c r="I434" s="92">
        <f>SUM(I430:I433)</f>
        <v>8435896</v>
      </c>
      <c r="J434" s="92">
        <f>SUM(J430:J433)</f>
        <v>7277564</v>
      </c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5.75">
      <c r="A435" s="86" t="s">
        <v>186</v>
      </c>
      <c r="B435" s="86"/>
      <c r="C435" s="86"/>
      <c r="D435" s="86"/>
      <c r="E435" s="86"/>
      <c r="F435" s="78">
        <f>F434+G434+H434+I434+J434</f>
        <v>38659763.01</v>
      </c>
      <c r="G435" s="78"/>
      <c r="H435" s="78"/>
      <c r="I435" s="78"/>
      <c r="J435" s="78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5" customHeight="1">
      <c r="A436" s="87"/>
      <c r="B436" s="40" t="s">
        <v>187</v>
      </c>
      <c r="C436" s="40"/>
      <c r="D436" s="40"/>
      <c r="E436" s="40"/>
      <c r="F436" s="53">
        <v>30506.5</v>
      </c>
      <c r="G436" s="53">
        <v>30506.5</v>
      </c>
      <c r="H436" s="53">
        <v>30506.5</v>
      </c>
      <c r="I436" s="94"/>
      <c r="J436" s="94"/>
      <c r="K436" s="10"/>
      <c r="L436" s="10"/>
      <c r="M436" s="10"/>
      <c r="N436" s="10"/>
      <c r="O436" s="10"/>
      <c r="P436" s="3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8.75">
      <c r="A437" s="95" t="s">
        <v>188</v>
      </c>
      <c r="B437" s="95"/>
      <c r="C437" s="95"/>
      <c r="D437" s="95"/>
      <c r="E437" s="95"/>
      <c r="F437" s="95"/>
      <c r="G437" s="95"/>
      <c r="H437" s="95"/>
      <c r="I437" s="95"/>
      <c r="J437" s="95"/>
      <c r="K437" s="10"/>
      <c r="L437" s="10"/>
      <c r="M437" s="10"/>
      <c r="N437" s="10"/>
      <c r="O437" s="10"/>
      <c r="P437" s="30" t="s">
        <v>184</v>
      </c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0:30" ht="15.75">
      <c r="J438" s="31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5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3:30" ht="15.75">
      <c r="C440" s="2"/>
      <c r="D440" s="2"/>
      <c r="E440" s="2"/>
      <c r="F440" s="2"/>
      <c r="G440" s="2"/>
      <c r="H440" s="2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1:30" ht="15.75"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1:30" ht="15.75"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1:30" ht="15.75"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1:30" ht="15.75"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1:30" ht="15.75"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1:30" ht="15.75"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1:30" ht="15.75"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1:30" ht="15.75"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1:30" ht="15.75"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1:30" ht="15.75"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1:30" ht="15.75"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1:30" ht="15.75"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1:30" ht="15.75"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1:30" ht="15.75"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1:30" ht="15.75"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1:30" ht="15.75"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1:30" ht="15.75"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1:30" ht="15.75"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1:30" ht="15.75"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1:30" ht="15.75"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1:30" ht="15.75"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1:30" ht="15.75"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1:30" ht="15.75"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1:30" ht="15.75"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1:30" ht="15.75"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1:30" ht="15.75"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1:30" ht="15.75"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1:30" ht="15.75"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1:30" ht="15.75"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1:30" ht="15.75"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1:30" ht="15.75"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1:30" ht="15.75"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1:30" ht="15.75"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1:30" ht="15.75"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1:30" ht="15.75"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1:30" ht="15.75"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1:30" ht="15.75"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1:30" ht="15.75"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1:30" ht="15.75"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1:30" ht="15.75"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1:30" ht="15.75"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1:30" ht="15.75"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1:30" ht="15.75"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1:30" ht="15.75"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1:30" ht="15.75"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1:30" ht="15.75"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1:30" ht="15.75"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1:30" ht="15.75"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1:30" ht="15.75"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1:30" ht="15.75"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1:30" ht="15.75"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1:30" ht="15.75"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1:30" ht="15.75"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1:30" ht="15.75"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1:30" ht="15.75"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1:30" ht="15.75"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1:30" ht="15.75"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1:30" ht="15.75"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1:30" ht="15.75"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1:30" ht="15.75"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1:30" ht="15.75"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1:30" ht="15.75"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1:30" ht="15.75"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1:30" ht="15.75"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1:30" ht="15.75"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1:30" ht="15.75"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1:30" ht="15.75"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1:30" ht="15.75"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1:30" ht="15.75"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1:30" ht="15.75"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1:30" ht="15.75"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1:30" ht="15.75"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1:30" ht="15.75"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1:30" ht="15.75"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1:30" ht="15.75"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1:30" ht="15.75"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1:30" ht="15.75"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1:30" ht="15.75"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1:30" ht="15.75"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1:30" ht="15.75"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1:30" ht="15.75"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1:30" ht="15.75"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1:30" ht="15.75"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1:30" ht="15.75"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1:30" ht="15.75"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1:30" ht="15.75"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1:30" ht="15.75"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1:30" ht="15.75"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1:30" ht="15.75"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1:30" ht="15.75"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1:30" ht="15.75"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1:30" ht="15.75"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1:30" ht="15.75"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1:30" ht="15.75"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1:30" ht="15.75"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1:30" ht="15.75"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1:30" ht="15.75"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1:30" ht="15.75"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1:30" ht="15.75"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1:30" ht="15.75"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1:30" ht="15.75"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1:30" ht="15.75"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1:30" ht="15.75"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1:30" ht="15.75"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1:30" ht="15.75"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1:30" ht="15.75"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1:30" ht="15.75"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1:30" ht="15.75"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1:30" ht="15.75"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1:30" ht="15.75"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1:30" ht="15.75"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1:30" ht="15.75"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1:30" ht="15.75"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1:30" ht="15.75"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1:30" ht="15.75"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1:30" ht="15.75"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1:30" ht="15.75"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1:30" ht="15.75"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1:30" ht="15.75"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1:30" ht="15.75"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1:30" ht="15.75"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1:30" ht="15.75"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1:30" ht="15.75"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1:30" ht="15.75"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1:30" ht="15.75"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1548" ht="6.75" customHeight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9" customHeight="1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</sheetData>
  <sheetProtection selectLockedCells="1" selectUnlockedCells="1"/>
  <mergeCells count="438">
    <mergeCell ref="A360:J360"/>
    <mergeCell ref="A361:A364"/>
    <mergeCell ref="B361:B364"/>
    <mergeCell ref="C361:C363"/>
    <mergeCell ref="C364:D364"/>
    <mergeCell ref="A347:J347"/>
    <mergeCell ref="A356:A359"/>
    <mergeCell ref="B356:B359"/>
    <mergeCell ref="C356:C358"/>
    <mergeCell ref="C359:D359"/>
    <mergeCell ref="A437:J437"/>
    <mergeCell ref="A439:J439"/>
    <mergeCell ref="A430:A433"/>
    <mergeCell ref="B430:B433"/>
    <mergeCell ref="C430:C432"/>
    <mergeCell ref="C433:D433"/>
    <mergeCell ref="A434:E434"/>
    <mergeCell ref="A435:E435"/>
    <mergeCell ref="F435:J435"/>
    <mergeCell ref="B436:E436"/>
    <mergeCell ref="A425:A428"/>
    <mergeCell ref="B425:B428"/>
    <mergeCell ref="C425:C427"/>
    <mergeCell ref="C428:D428"/>
    <mergeCell ref="A421:A424"/>
    <mergeCell ref="B421:B424"/>
    <mergeCell ref="C421:C423"/>
    <mergeCell ref="C424:D424"/>
    <mergeCell ref="A417:A420"/>
    <mergeCell ref="B417:B420"/>
    <mergeCell ref="C417:C419"/>
    <mergeCell ref="C420:D420"/>
    <mergeCell ref="A413:A416"/>
    <mergeCell ref="B413:B416"/>
    <mergeCell ref="C413:C415"/>
    <mergeCell ref="C416:D416"/>
    <mergeCell ref="A409:A412"/>
    <mergeCell ref="B409:B412"/>
    <mergeCell ref="C409:C411"/>
    <mergeCell ref="C412:D412"/>
    <mergeCell ref="A405:A408"/>
    <mergeCell ref="B405:B408"/>
    <mergeCell ref="C405:C407"/>
    <mergeCell ref="C408:D408"/>
    <mergeCell ref="A401:A404"/>
    <mergeCell ref="B401:B404"/>
    <mergeCell ref="C401:C403"/>
    <mergeCell ref="C404:D404"/>
    <mergeCell ref="A397:A400"/>
    <mergeCell ref="B397:B400"/>
    <mergeCell ref="C397:C399"/>
    <mergeCell ref="C400:D400"/>
    <mergeCell ref="A393:A396"/>
    <mergeCell ref="B393:B396"/>
    <mergeCell ref="C393:C395"/>
    <mergeCell ref="C396:D396"/>
    <mergeCell ref="A389:A392"/>
    <mergeCell ref="B389:B392"/>
    <mergeCell ref="C389:C391"/>
    <mergeCell ref="C392:D392"/>
    <mergeCell ref="A385:A388"/>
    <mergeCell ref="B385:B388"/>
    <mergeCell ref="C385:C387"/>
    <mergeCell ref="C388:D388"/>
    <mergeCell ref="A381:A384"/>
    <mergeCell ref="B381:B384"/>
    <mergeCell ref="C381:C383"/>
    <mergeCell ref="C384:D384"/>
    <mergeCell ref="A377:A380"/>
    <mergeCell ref="B377:B380"/>
    <mergeCell ref="C377:C379"/>
    <mergeCell ref="C380:D380"/>
    <mergeCell ref="A373:A376"/>
    <mergeCell ref="B373:B376"/>
    <mergeCell ref="C373:C375"/>
    <mergeCell ref="C376:D376"/>
    <mergeCell ref="A369:A372"/>
    <mergeCell ref="B369:B372"/>
    <mergeCell ref="C369:C371"/>
    <mergeCell ref="C372:D372"/>
    <mergeCell ref="A365:A368"/>
    <mergeCell ref="B365:B368"/>
    <mergeCell ref="C365:C367"/>
    <mergeCell ref="C368:D368"/>
    <mergeCell ref="A352:A355"/>
    <mergeCell ref="B352:B355"/>
    <mergeCell ref="C352:C354"/>
    <mergeCell ref="C355:D355"/>
    <mergeCell ref="A348:A351"/>
    <mergeCell ref="B348:B351"/>
    <mergeCell ref="C348:C350"/>
    <mergeCell ref="C351:D351"/>
    <mergeCell ref="A343:A346"/>
    <mergeCell ref="B343:B346"/>
    <mergeCell ref="C343:C345"/>
    <mergeCell ref="C346:D346"/>
    <mergeCell ref="A339:A342"/>
    <mergeCell ref="B339:B342"/>
    <mergeCell ref="C339:C341"/>
    <mergeCell ref="C342:D342"/>
    <mergeCell ref="A335:A338"/>
    <mergeCell ref="B335:B338"/>
    <mergeCell ref="C335:C337"/>
    <mergeCell ref="C338:D338"/>
    <mergeCell ref="A331:A334"/>
    <mergeCell ref="B331:B334"/>
    <mergeCell ref="C331:C333"/>
    <mergeCell ref="C334:D334"/>
    <mergeCell ref="A327:A330"/>
    <mergeCell ref="B327:B330"/>
    <mergeCell ref="C327:C329"/>
    <mergeCell ref="C330:D330"/>
    <mergeCell ref="A323:A326"/>
    <mergeCell ref="B323:B326"/>
    <mergeCell ref="C323:C325"/>
    <mergeCell ref="C326:D326"/>
    <mergeCell ref="A319:A322"/>
    <mergeCell ref="B319:B322"/>
    <mergeCell ref="C319:C321"/>
    <mergeCell ref="C322:D322"/>
    <mergeCell ref="A315:A318"/>
    <mergeCell ref="B315:B318"/>
    <mergeCell ref="C315:C317"/>
    <mergeCell ref="C318:D318"/>
    <mergeCell ref="A311:A314"/>
    <mergeCell ref="B311:B314"/>
    <mergeCell ref="C311:C313"/>
    <mergeCell ref="C314:D314"/>
    <mergeCell ref="A307:A310"/>
    <mergeCell ref="B307:B310"/>
    <mergeCell ref="C307:C309"/>
    <mergeCell ref="C310:D310"/>
    <mergeCell ref="A302:J302"/>
    <mergeCell ref="A303:A306"/>
    <mergeCell ref="B303:B306"/>
    <mergeCell ref="C303:C305"/>
    <mergeCell ref="C306:D306"/>
    <mergeCell ref="A298:A301"/>
    <mergeCell ref="B298:B301"/>
    <mergeCell ref="C298:C300"/>
    <mergeCell ref="C301:D301"/>
    <mergeCell ref="A294:A297"/>
    <mergeCell ref="B294:B297"/>
    <mergeCell ref="C294:C296"/>
    <mergeCell ref="C297:D297"/>
    <mergeCell ref="A290:A293"/>
    <mergeCell ref="B290:B293"/>
    <mergeCell ref="C290:C292"/>
    <mergeCell ref="C293:D293"/>
    <mergeCell ref="A286:A289"/>
    <mergeCell ref="B286:B289"/>
    <mergeCell ref="C286:C288"/>
    <mergeCell ref="C289:D289"/>
    <mergeCell ref="A282:A285"/>
    <mergeCell ref="B282:B285"/>
    <mergeCell ref="C282:C284"/>
    <mergeCell ref="C285:D285"/>
    <mergeCell ref="A277:I277"/>
    <mergeCell ref="A278:A281"/>
    <mergeCell ref="B278:B281"/>
    <mergeCell ref="C278:C280"/>
    <mergeCell ref="C281:D281"/>
    <mergeCell ref="A273:A276"/>
    <mergeCell ref="B273:B276"/>
    <mergeCell ref="C273:C275"/>
    <mergeCell ref="C276:D276"/>
    <mergeCell ref="A269:A272"/>
    <mergeCell ref="B269:B272"/>
    <mergeCell ref="C269:C271"/>
    <mergeCell ref="C272:D272"/>
    <mergeCell ref="A265:A268"/>
    <mergeCell ref="B265:B268"/>
    <mergeCell ref="C265:C267"/>
    <mergeCell ref="C268:D268"/>
    <mergeCell ref="A261:A264"/>
    <mergeCell ref="B261:B264"/>
    <mergeCell ref="C261:C263"/>
    <mergeCell ref="C264:D264"/>
    <mergeCell ref="A257:A260"/>
    <mergeCell ref="B257:B260"/>
    <mergeCell ref="C257:C259"/>
    <mergeCell ref="C260:D260"/>
    <mergeCell ref="A249:A252"/>
    <mergeCell ref="B249:B252"/>
    <mergeCell ref="C249:C251"/>
    <mergeCell ref="C252:D252"/>
    <mergeCell ref="A253:A256"/>
    <mergeCell ref="B253:B256"/>
    <mergeCell ref="C253:C255"/>
    <mergeCell ref="C256:D256"/>
    <mergeCell ref="A233:A236"/>
    <mergeCell ref="B233:B236"/>
    <mergeCell ref="C233:C235"/>
    <mergeCell ref="C236:D236"/>
    <mergeCell ref="C239:C241"/>
    <mergeCell ref="C242:D242"/>
    <mergeCell ref="A247:J247"/>
    <mergeCell ref="A248:J248"/>
    <mergeCell ref="A237:J237"/>
    <mergeCell ref="A238:J238"/>
    <mergeCell ref="A239:A242"/>
    <mergeCell ref="B239:B242"/>
    <mergeCell ref="A243:A246"/>
    <mergeCell ref="B243:B246"/>
    <mergeCell ref="C243:C245"/>
    <mergeCell ref="C246:D246"/>
    <mergeCell ref="A229:A232"/>
    <mergeCell ref="B229:B232"/>
    <mergeCell ref="C229:C231"/>
    <mergeCell ref="C232:D232"/>
    <mergeCell ref="A225:A228"/>
    <mergeCell ref="B225:B228"/>
    <mergeCell ref="C225:C227"/>
    <mergeCell ref="C228:D228"/>
    <mergeCell ref="A221:A224"/>
    <mergeCell ref="B221:B224"/>
    <mergeCell ref="C221:C223"/>
    <mergeCell ref="C224:D224"/>
    <mergeCell ref="A217:A220"/>
    <mergeCell ref="B217:B220"/>
    <mergeCell ref="C217:C219"/>
    <mergeCell ref="C220:D220"/>
    <mergeCell ref="A213:A216"/>
    <mergeCell ref="B213:B216"/>
    <mergeCell ref="C213:C215"/>
    <mergeCell ref="C216:D216"/>
    <mergeCell ref="A209:A212"/>
    <mergeCell ref="B209:B212"/>
    <mergeCell ref="C209:C211"/>
    <mergeCell ref="C212:D212"/>
    <mergeCell ref="A205:A208"/>
    <mergeCell ref="B205:B208"/>
    <mergeCell ref="C205:C207"/>
    <mergeCell ref="C208:D208"/>
    <mergeCell ref="A201:A204"/>
    <mergeCell ref="B201:B204"/>
    <mergeCell ref="C201:C203"/>
    <mergeCell ref="C204:D204"/>
    <mergeCell ref="A196:J196"/>
    <mergeCell ref="A197:A200"/>
    <mergeCell ref="B197:B200"/>
    <mergeCell ref="C197:C199"/>
    <mergeCell ref="C200:D200"/>
    <mergeCell ref="A192:A195"/>
    <mergeCell ref="B192:B195"/>
    <mergeCell ref="C192:C194"/>
    <mergeCell ref="C195:D195"/>
    <mergeCell ref="A187:J187"/>
    <mergeCell ref="A188:A191"/>
    <mergeCell ref="B188:B191"/>
    <mergeCell ref="C188:C190"/>
    <mergeCell ref="C191:D191"/>
    <mergeCell ref="A183:A186"/>
    <mergeCell ref="B183:B186"/>
    <mergeCell ref="C183:C185"/>
    <mergeCell ref="C186:D186"/>
    <mergeCell ref="A179:A182"/>
    <mergeCell ref="B179:B182"/>
    <mergeCell ref="C179:C181"/>
    <mergeCell ref="C182:D182"/>
    <mergeCell ref="A175:A178"/>
    <mergeCell ref="B175:B178"/>
    <mergeCell ref="C175:C177"/>
    <mergeCell ref="C178:D178"/>
    <mergeCell ref="A171:A174"/>
    <mergeCell ref="B171:B174"/>
    <mergeCell ref="C171:C173"/>
    <mergeCell ref="C174:D174"/>
    <mergeCell ref="A166:J166"/>
    <mergeCell ref="A167:A170"/>
    <mergeCell ref="B167:B170"/>
    <mergeCell ref="C167:C169"/>
    <mergeCell ref="C170:D170"/>
    <mergeCell ref="A158:A161"/>
    <mergeCell ref="B158:B161"/>
    <mergeCell ref="C158:C160"/>
    <mergeCell ref="A162:A165"/>
    <mergeCell ref="B162:B165"/>
    <mergeCell ref="C162:C164"/>
    <mergeCell ref="C165:D165"/>
    <mergeCell ref="A154:A157"/>
    <mergeCell ref="B154:B157"/>
    <mergeCell ref="C154:C156"/>
    <mergeCell ref="C157:D157"/>
    <mergeCell ref="A150:A153"/>
    <mergeCell ref="B150:B153"/>
    <mergeCell ref="C150:C152"/>
    <mergeCell ref="C153:D153"/>
    <mergeCell ref="A146:A149"/>
    <mergeCell ref="B146:B149"/>
    <mergeCell ref="C146:C148"/>
    <mergeCell ref="C149:D149"/>
    <mergeCell ref="A142:A145"/>
    <mergeCell ref="B142:B145"/>
    <mergeCell ref="C142:C144"/>
    <mergeCell ref="C145:D145"/>
    <mergeCell ref="A138:A141"/>
    <mergeCell ref="B138:B141"/>
    <mergeCell ref="C138:C140"/>
    <mergeCell ref="C141:D141"/>
    <mergeCell ref="A134:A137"/>
    <mergeCell ref="B134:B137"/>
    <mergeCell ref="C134:C136"/>
    <mergeCell ref="C137:D137"/>
    <mergeCell ref="A130:A133"/>
    <mergeCell ref="B130:B133"/>
    <mergeCell ref="C130:C132"/>
    <mergeCell ref="C133:D133"/>
    <mergeCell ref="A126:A129"/>
    <mergeCell ref="B126:B129"/>
    <mergeCell ref="C126:C128"/>
    <mergeCell ref="C129:D129"/>
    <mergeCell ref="A122:A125"/>
    <mergeCell ref="B122:B125"/>
    <mergeCell ref="C122:C124"/>
    <mergeCell ref="C125:D125"/>
    <mergeCell ref="A118:A121"/>
    <mergeCell ref="B118:B121"/>
    <mergeCell ref="C118:C120"/>
    <mergeCell ref="C121:D121"/>
    <mergeCell ref="C102:C104"/>
    <mergeCell ref="C105:D105"/>
    <mergeCell ref="A114:A117"/>
    <mergeCell ref="B114:B117"/>
    <mergeCell ref="C114:C116"/>
    <mergeCell ref="C117:D117"/>
    <mergeCell ref="A110:A113"/>
    <mergeCell ref="B110:B113"/>
    <mergeCell ref="C110:C112"/>
    <mergeCell ref="C113:D113"/>
    <mergeCell ref="A96:A99"/>
    <mergeCell ref="B96:B99"/>
    <mergeCell ref="C96:C98"/>
    <mergeCell ref="C99:D99"/>
    <mergeCell ref="A106:A109"/>
    <mergeCell ref="B106:B109"/>
    <mergeCell ref="C106:C108"/>
    <mergeCell ref="C109:D109"/>
    <mergeCell ref="A102:A105"/>
    <mergeCell ref="B102:B105"/>
    <mergeCell ref="A100:J100"/>
    <mergeCell ref="A101:J101"/>
    <mergeCell ref="A88:A91"/>
    <mergeCell ref="B88:B91"/>
    <mergeCell ref="C88:C90"/>
    <mergeCell ref="C91:D91"/>
    <mergeCell ref="A92:A95"/>
    <mergeCell ref="B92:B95"/>
    <mergeCell ref="C92:C94"/>
    <mergeCell ref="C95:D95"/>
    <mergeCell ref="A84:A87"/>
    <mergeCell ref="B84:B87"/>
    <mergeCell ref="C84:C86"/>
    <mergeCell ref="C87:D87"/>
    <mergeCell ref="A80:A83"/>
    <mergeCell ref="B80:B83"/>
    <mergeCell ref="C80:C82"/>
    <mergeCell ref="C83:D83"/>
    <mergeCell ref="A76:A79"/>
    <mergeCell ref="B76:B79"/>
    <mergeCell ref="C76:C78"/>
    <mergeCell ref="C79:D79"/>
    <mergeCell ref="A72:A75"/>
    <mergeCell ref="B72:B75"/>
    <mergeCell ref="C72:C74"/>
    <mergeCell ref="C75:D75"/>
    <mergeCell ref="A68:A71"/>
    <mergeCell ref="B68:B71"/>
    <mergeCell ref="C68:C70"/>
    <mergeCell ref="C71:D71"/>
    <mergeCell ref="A63:J63"/>
    <mergeCell ref="A64:A67"/>
    <mergeCell ref="B64:B67"/>
    <mergeCell ref="C64:C66"/>
    <mergeCell ref="C67:D67"/>
    <mergeCell ref="C59:C61"/>
    <mergeCell ref="C62:D62"/>
    <mergeCell ref="A51:A54"/>
    <mergeCell ref="B51:B54"/>
    <mergeCell ref="C51:C53"/>
    <mergeCell ref="C54:D54"/>
    <mergeCell ref="C55:C57"/>
    <mergeCell ref="C58:D58"/>
    <mergeCell ref="A55:A58"/>
    <mergeCell ref="B55:B58"/>
    <mergeCell ref="A43:A46"/>
    <mergeCell ref="B43:B46"/>
    <mergeCell ref="A59:A62"/>
    <mergeCell ref="B59:B62"/>
    <mergeCell ref="C43:C45"/>
    <mergeCell ref="C46:D46"/>
    <mergeCell ref="A47:A50"/>
    <mergeCell ref="B47:B50"/>
    <mergeCell ref="C47:C49"/>
    <mergeCell ref="C50:D50"/>
    <mergeCell ref="A39:A42"/>
    <mergeCell ref="B39:B42"/>
    <mergeCell ref="C39:C41"/>
    <mergeCell ref="C42:D42"/>
    <mergeCell ref="A35:A38"/>
    <mergeCell ref="B35:B38"/>
    <mergeCell ref="C35:C37"/>
    <mergeCell ref="C38:D38"/>
    <mergeCell ref="A31:A34"/>
    <mergeCell ref="B31:B34"/>
    <mergeCell ref="C31:C33"/>
    <mergeCell ref="C34:D34"/>
    <mergeCell ref="A27:A30"/>
    <mergeCell ref="B27:B30"/>
    <mergeCell ref="C27:C29"/>
    <mergeCell ref="C30:D30"/>
    <mergeCell ref="A23:A26"/>
    <mergeCell ref="B23:B26"/>
    <mergeCell ref="C23:C25"/>
    <mergeCell ref="C26:D26"/>
    <mergeCell ref="G13:J13"/>
    <mergeCell ref="A17:J17"/>
    <mergeCell ref="A18:J18"/>
    <mergeCell ref="C15:E15"/>
    <mergeCell ref="A16:J16"/>
    <mergeCell ref="B10:C10"/>
    <mergeCell ref="B11:C11"/>
    <mergeCell ref="B12:C12"/>
    <mergeCell ref="A19:A22"/>
    <mergeCell ref="B19:B22"/>
    <mergeCell ref="C19:C21"/>
    <mergeCell ref="C22:D22"/>
    <mergeCell ref="C13:E14"/>
    <mergeCell ref="A13:A14"/>
    <mergeCell ref="B13:B14"/>
    <mergeCell ref="G1:P1"/>
    <mergeCell ref="G2:P2"/>
    <mergeCell ref="G3:P3"/>
    <mergeCell ref="A7:J7"/>
    <mergeCell ref="A8:J8"/>
    <mergeCell ref="B9:C9"/>
    <mergeCell ref="E5:J5"/>
    <mergeCell ref="A6:J6"/>
  </mergeCells>
  <printOptions/>
  <pageMargins left="0.22013888888888888" right="0.1701388888888889" top="0.5694444444444444" bottom="0.3402777777777778" header="0.30972222222222223" footer="0.5118055555555555"/>
  <pageSetup firstPageNumber="2" useFirstPageNumber="1" horizontalDpi="300" verticalDpi="300" orientation="landscape" paperSize="9" scale="74" r:id="rId3"/>
  <headerFooter alignWithMargins="0">
    <oddHeader>&amp;C&amp;P</oddHeader>
  </headerFooter>
  <rowBreaks count="16" manualBreakCount="16">
    <brk id="30" max="255" man="1"/>
    <brk id="58" max="15" man="1"/>
    <brk id="79" max="15" man="1"/>
    <brk id="105" max="255" man="1"/>
    <brk id="133" max="255" man="1"/>
    <brk id="157" max="255" man="1"/>
    <brk id="182" max="255" man="1"/>
    <brk id="208" max="255" man="1"/>
    <brk id="232" max="255" man="1"/>
    <brk id="264" max="255" man="1"/>
    <brk id="289" max="255" man="1"/>
    <brk id="322" max="255" man="1"/>
    <brk id="346" max="15" man="1"/>
    <brk id="376" max="255" man="1"/>
    <brk id="404" max="255" man="1"/>
    <brk id="4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179:J182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179:J182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179:J182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oksana2</dc:creator>
  <cp:keywords/>
  <dc:description/>
  <cp:lastModifiedBy>Ломова</cp:lastModifiedBy>
  <cp:lastPrinted>2013-07-06T05:14:43Z</cp:lastPrinted>
  <dcterms:created xsi:type="dcterms:W3CDTF">2013-06-21T12:30:07Z</dcterms:created>
  <dcterms:modified xsi:type="dcterms:W3CDTF">2013-09-06T07:23:44Z</dcterms:modified>
  <cp:category/>
  <cp:version/>
  <cp:contentType/>
  <cp:contentStatus/>
</cp:coreProperties>
</file>