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ходы 2020" sheetId="1" r:id="rId1"/>
  </sheets>
  <definedNames>
    <definedName name="_xlnm.Print_Titles" localSheetId="0">'доходы 2020'!$4:$5</definedName>
  </definedNames>
  <calcPr fullCalcOnLoad="1"/>
</workbook>
</file>

<file path=xl/sharedStrings.xml><?xml version="1.0" encoding="utf-8"?>
<sst xmlns="http://schemas.openxmlformats.org/spreadsheetml/2006/main" count="288" uniqueCount="284">
  <si>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</si>
  <si>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</si>
  <si>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</si>
  <si>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</si>
  <si>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</si>
  <si>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</si>
  <si>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</si>
  <si>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</si>
  <si>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</si>
  <si>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</si>
  <si>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</si>
  <si>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</si>
  <si>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</si>
  <si>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</si>
  <si>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Земельный налог с организаций</t>
  </si>
  <si>
    <t>000 2 18 00000 00 0000 000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</si>
  <si>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</si>
  <si>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</si>
  <si>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</si>
  <si>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</si>
  <si>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</si>
  <si>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</si>
  <si>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</si>
  <si>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</si>
  <si>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</si>
  <si>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</si>
  <si>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</si>
  <si>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</si>
  <si>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</si>
  <si>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</si>
  <si>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</si>
  <si>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</si>
  <si>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</si>
  <si>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</si>
  <si>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</si>
  <si>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</si>
  <si>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</si>
  <si>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</si>
  <si>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</si>
  <si>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</si>
  <si>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</si>
  <si>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</si>
  <si>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</si>
  <si>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</si>
  <si>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</si>
  <si>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</si>
  <si>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000 1 11 09044 04 0003 120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</si>
  <si>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</si>
  <si>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</si>
  <si>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</si>
  <si>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</si>
  <si>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</si>
  <si>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</si>
  <si>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</si>
  <si>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</si>
  <si>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</si>
  <si>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</si>
  <si>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</si>
  <si>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</si>
  <si>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</si>
  <si>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</si>
  <si>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</si>
  <si>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</si>
  <si>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</si>
  <si>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Доходы от продажи земельных участков, находящихся в 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</si>
  <si>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</si>
  <si>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</si>
  <si>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</si>
  <si>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</si>
  <si>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</si>
  <si>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</si>
  <si>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</si>
  <si>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</si>
  <si>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</si>
  <si>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</si>
  <si>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</si>
  <si>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</si>
  <si>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</si>
  <si>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</si>
  <si>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</si>
  <si>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</si>
  <si>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</si>
  <si>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</si>
  <si>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</si>
  <si>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</si>
  <si>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неналоговые доходы бюджетов городских округов (прочие неналоговые доходы)</t>
  </si>
  <si>
    <t>000 1 17 05040 04 0005 180</t>
  </si>
  <si>
    <t>Прочие неналоговые доходы бюджетов городских округов (плата за размещение нестационарных торговых объектов)</t>
  </si>
  <si>
    <t>000 1 17 05040 04 0009 180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</si>
  <si>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</si>
  <si>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</si>
  <si>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</si>
  <si>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</si>
  <si>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</si>
  <si>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</si>
  <si>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</si>
  <si>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</si>
  <si>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</si>
  <si>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</si>
  <si>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</si>
  <si>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</si>
  <si>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</si>
  <si>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</si>
  <si>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</si>
  <si>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000 2 02 20216 04 0000 150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</si>
  <si>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</si>
  <si>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</si>
  <si>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городских округов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</si>
  <si>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</si>
  <si>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</si>
  <si>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</si>
  <si>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</si>
  <si>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000 2 02 25243 04 0000 150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</si>
  <si>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</si>
  <si>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</si>
  <si>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</si>
  <si>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</si>
  <si>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</si>
  <si>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</si>
  <si>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</si>
  <si>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</si>
  <si>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</si>
  <si>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</si>
  <si>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</si>
  <si>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</si>
  <si>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</si>
  <si>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</si>
  <si>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</si>
  <si>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</si>
  <si>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</si>
  <si>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</si>
  <si>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</si>
  <si>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</si>
  <si>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</si>
  <si>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</si>
  <si>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</si>
  <si>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</si>
  <si>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</si>
  <si>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</si>
  <si>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</si>
  <si>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</si>
  <si>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</si>
  <si>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</si>
  <si>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Доходы от реализации имущества, находящегося в государственной и муниципальной  собственности 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</si>
  <si>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</si>
  <si>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</si>
  <si>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</si>
  <si>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</si>
  <si>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</si>
  <si>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</si>
  <si>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</si>
  <si>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</si>
  <si>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</si>
  <si>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</si>
  <si>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</si>
  <si>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</si>
  <si>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</si>
  <si>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</si>
  <si>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</si>
  <si>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</si>
  <si>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</si>
  <si>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</si>
  <si>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</si>
  <si>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</si>
  <si>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</si>
  <si>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</si>
  <si>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</si>
  <si>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</si>
  <si>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</si>
  <si>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</si>
  <si>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</si>
  <si>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</si>
  <si>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</si>
  <si>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</si>
  <si>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</si>
  <si>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</si>
  <si>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</si>
  <si>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</si>
  <si>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</si>
  <si>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</si>
  <si>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</si>
  <si>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</si>
  <si>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</si>
  <si>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</si>
  <si>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</si>
  <si>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</si>
  <si>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</si>
  <si>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</si>
  <si>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</si>
  <si>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</si>
  <si>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</si>
  <si>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</si>
  <si>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</si>
  <si>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</si>
  <si>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</si>
  <si>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</si>
  <si>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</si>
  <si>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</si>
  <si>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 бюджетам городских округов</t>
  </si>
  <si>
    <t>000 2 02 49999 04 0000 150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</si>
  <si>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</si>
  <si>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</si>
  <si>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</si>
  <si>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</si>
  <si>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000 2 07 04050 04 0000 150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</si>
  <si>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</si>
  <si>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</si>
  <si>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</si>
  <si>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000 2 19 00000 04 0000 150</t>
  </si>
  <si>
    <t xml:space="preserve">ВСЕГО ДОХОДОВ </t>
  </si>
  <si>
    <t>Единый сельскохозяйственный налог</t>
  </si>
  <si>
    <t>000 1 05 03000 01 0000 110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</si>
  <si>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</si>
  <si>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</si>
  <si>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</si>
  <si>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</si>
  <si>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</si>
  <si>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</si>
  <si>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 от использования имущества)</t>
  </si>
  <si>
    <t>000 1 11 09044 04 0004 120</t>
  </si>
  <si>
    <t>Наименования</t>
  </si>
  <si>
    <t>Коды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</si>
  <si>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</si>
  <si>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</si>
  <si>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</si>
  <si>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</si>
  <si>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</si>
  <si>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</si>
  <si>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</si>
  <si>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</si>
  <si>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</si>
  <si>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</si>
  <si>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</si>
  <si>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</si>
  <si>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000 1 09 00000 00 0000 000</t>
  </si>
  <si>
    <t>000 1 09 07000 00 000 110</t>
  </si>
  <si>
    <t>Доходы от оказания платных услуг (работ)</t>
  </si>
  <si>
    <t>Прочие доходы от оказания платных услуг (работ)</t>
  </si>
  <si>
    <t>000 1 13 01990 00 0000 130</t>
  </si>
  <si>
    <t>000 1 13 01000 00 0000 130</t>
  </si>
  <si>
    <t>Доходы от продажи квартир</t>
  </si>
  <si>
    <t>Доходы от продажи квартир, находящихся в собственности городских округов</t>
  </si>
  <si>
    <t>000 1 14 01040 04 0000 410</t>
  </si>
  <si>
    <t>000 1 14 01000 00 0000 410</t>
  </si>
  <si>
    <t>Налог на прибыль организаций, зачислявшейся до 1 января 2005 года в местные бюджеты</t>
  </si>
  <si>
    <t>000 1 09 01000 00 0000 110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</si>
  <si>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</si>
  <si>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</si>
  <si>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</si>
  <si>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</si>
  <si>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по договорам на установку и эксплуатацию рекламных конструкций)</t>
  </si>
  <si>
    <t>000 1 11 09080 04 0003 120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</si>
  <si>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за право на заключение договора на размещение и эксплуатацию нестационарного торгового объекта)</t>
  </si>
  <si>
    <t>000 1 11 09080 04 0009 120</t>
  </si>
  <si>
    <t>Инициативные платежи</t>
  </si>
  <si>
    <t>0001 17 15000 00 0000 150</t>
  </si>
  <si>
    <t>000 1 17 15020 04 0000 150</t>
  </si>
  <si>
    <t>Инициативные платежи, зачисляемые в бюджеты городских округов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</si>
  <si>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</si>
  <si>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000 2 02 25208 00 0000 150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</si>
  <si>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</si>
  <si>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</si>
  <si>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</si>
  <si>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</si>
  <si>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</si>
  <si>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</si>
  <si>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</si>
  <si>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</si>
  <si>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</si>
  <si>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</si>
  <si>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</si>
  <si>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</si>
  <si>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</si>
  <si>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</si>
  <si>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</si>
  <si>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</si>
  <si>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</si>
  <si>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</si>
  <si>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 xml:space="preserve">Сведения об исполнении бюджета городского округа Фрязино по доходам в разрезе видов доходов 
и в сравнении с соответствующим периодом прошлого года (по состоянию на 01.01.2022)  </t>
  </si>
  <si>
    <t>Исполнено за 2021 год (тыс. руб.)</t>
  </si>
  <si>
    <t>Исполнено за 2020 год (тыс. руб.)</t>
  </si>
  <si>
    <t>Темп роста к соответствующему периоду 2020 года (%)</t>
  </si>
  <si>
    <t>Утвержденные бюджетные назначения на 2022 год (тыс. руб.)</t>
  </si>
  <si>
    <t>Выполнение утвержденных назначений за 2021 год (%)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</si>
</sst>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color indexed="8"/>
      <name val="Times New Roman Cyr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8"/>
      <name val="Times New Roman Cyr"/>
      <family val="0"/>
    </font>
    <font>
      <sz val="12"/>
      <name val="Arial"/>
      <family val="2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172" fontId="2" fillId="34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72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172" fontId="2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justify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justify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72" fontId="2" fillId="33" borderId="11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172" fontId="1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72" fontId="2" fillId="33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justify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172" fontId="1" fillId="0" borderId="10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justify" wrapText="1"/>
      <protection/>
    </xf>
    <xf numFmtId="0" fontId="2" fillId="0" borderId="10" xfId="0" applyFont="1" applyFill="1" applyBorder="1" applyAlignment="1" applyProtection="1">
      <alignment horizontal="justify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172" fontId="2" fillId="35" borderId="10" xfId="0" applyNumberFormat="1" applyFont="1" applyFill="1" applyBorder="1" applyAlignment="1" applyProtection="1">
      <alignment/>
      <protection/>
    </xf>
    <xf numFmtId="172" fontId="1" fillId="35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 wrapText="1"/>
      <protection/>
    </xf>
    <xf numFmtId="172" fontId="1" fillId="35" borderId="10" xfId="0" applyNumberFormat="1" applyFont="1" applyFill="1" applyBorder="1" applyAlignment="1" applyProtection="1">
      <alignment/>
      <protection/>
    </xf>
    <xf numFmtId="0" fontId="5" fillId="35" borderId="12" xfId="0" applyFont="1" applyFill="1" applyBorder="1" applyAlignment="1">
      <alignment horizontal="justify" wrapText="1"/>
    </xf>
    <xf numFmtId="0" fontId="5" fillId="35" borderId="12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 wrapText="1"/>
      <protection/>
    </xf>
    <xf numFmtId="0" fontId="5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wrapText="1"/>
    </xf>
    <xf numFmtId="172" fontId="1" fillId="36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1" fillId="0" borderId="12" xfId="0" applyNumberFormat="1" applyFont="1" applyFill="1" applyBorder="1" applyAlignment="1" applyProtection="1">
      <alignment/>
      <protection/>
    </xf>
    <xf numFmtId="173" fontId="2" fillId="0" borderId="12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="80" zoomScaleNormal="80" zoomScalePageLayoutView="80" workbookViewId="0" topLeftCell="A1">
      <pane ySplit="5" topLeftCell="A6" activePane="bottomLeft" state="frozen"/>
      <selection pane="topLeft" activeCell="A1" sqref="A1"/>
      <selection pane="bottomLeft" activeCell="L142" sqref="L142"/>
    </sheetView>
  </sheetViews>
  <sheetFormatPr defaultColWidth="9.00390625" defaultRowHeight="12.75" customHeight="1"/>
  <cols>
    <col min="1" max="1" width="67.875" style="1" customWidth="1"/>
    <col min="2" max="2" width="36.00390625" style="1" customWidth="1"/>
    <col min="3" max="3" width="19.50390625" style="1" customWidth="1"/>
    <col min="4" max="4" width="18.375" style="1" customWidth="1"/>
    <col min="5" max="5" width="19.125" style="1" customWidth="1"/>
    <col min="6" max="6" width="17.50390625" style="0" customWidth="1"/>
    <col min="7" max="7" width="25.875" style="0" customWidth="1"/>
  </cols>
  <sheetData>
    <row r="1" spans="2:6" ht="55.5" customHeight="1">
      <c r="B1" s="52"/>
      <c r="C1" s="52"/>
      <c r="D1" s="52"/>
      <c r="E1" s="52"/>
      <c r="F1" s="61"/>
    </row>
    <row r="2" spans="1:6" ht="32.25" customHeight="1">
      <c r="A2" s="64" t="s">
        <v>278</v>
      </c>
      <c r="B2" s="65"/>
      <c r="C2" s="65"/>
      <c r="D2" s="65"/>
      <c r="E2" s="65"/>
      <c r="F2" s="66"/>
    </row>
    <row r="3" spans="1:5" ht="18.75" customHeight="1">
      <c r="A3" s="43"/>
      <c r="B3" s="43"/>
      <c r="C3" s="43"/>
      <c r="D3" s="43"/>
      <c r="E3" s="43"/>
    </row>
    <row r="4" spans="1:7" s="73" customFormat="1" ht="38.25" customHeight="1">
      <c r="A4" s="67" t="s">
        <v>220</v>
      </c>
      <c r="B4" s="67" t="s">
        <v>221</v>
      </c>
      <c r="C4" s="71" t="s">
        <v>282</v>
      </c>
      <c r="D4" s="69" t="s">
        <v>279</v>
      </c>
      <c r="E4" s="71" t="s">
        <v>283</v>
      </c>
      <c r="F4" s="71" t="s">
        <v>280</v>
      </c>
      <c r="G4" s="72" t="s">
        <v>281</v>
      </c>
    </row>
    <row r="5" spans="1:7" s="73" customFormat="1" ht="52.5" customHeight="1">
      <c r="A5" s="68"/>
      <c r="B5" s="68"/>
      <c r="C5" s="72"/>
      <c r="D5" s="70"/>
      <c r="E5" s="72"/>
      <c r="F5" s="72"/>
      <c r="G5" s="72"/>
    </row>
    <row r="6" spans="1:7" ht="15.75" customHeight="1">
      <c r="A6" s="44" t="s">
        <v>222</v>
      </c>
      <c r="B6" s="45" t="s">
        <v>223</v>
      </c>
      <c r="C6" s="19">
        <f>C7+C11+C16+C21+C30+C56+C58+C63+C75+C76+C9+C27</f>
        <v>1201957.6</v>
      </c>
      <c r="D6" s="19">
        <f>D7+D11+D16+D21+D30+D56+D58+D63+D75+D76+D9+D27</f>
        <v>1253444.9</v>
      </c>
      <c r="E6" s="33">
        <f>D6/C6*100</f>
        <v>104.28362032071678</v>
      </c>
      <c r="F6" s="19">
        <f>F7+F11+F16+F21+F30+F56+F58+F63+F75+F76+F9</f>
        <v>1010112.3</v>
      </c>
      <c r="G6" s="63">
        <f aca="true" t="shared" si="0" ref="G6:G26">D6/F6*100</f>
        <v>124.08965814989084</v>
      </c>
    </row>
    <row r="7" spans="1:7" ht="15.75" customHeight="1">
      <c r="A7" s="5" t="s">
        <v>224</v>
      </c>
      <c r="B7" s="6" t="s">
        <v>225</v>
      </c>
      <c r="C7" s="7">
        <f>C8</f>
        <v>778656.5</v>
      </c>
      <c r="D7" s="7">
        <f>D8</f>
        <v>822244.1</v>
      </c>
      <c r="E7" s="7">
        <f>E8</f>
        <v>105.59779569039749</v>
      </c>
      <c r="F7" s="7">
        <f>F8</f>
        <v>609091.8</v>
      </c>
      <c r="G7" s="63">
        <f t="shared" si="0"/>
        <v>134.99510254447685</v>
      </c>
    </row>
    <row r="8" spans="1:7" ht="15" customHeight="1">
      <c r="A8" s="8" t="s">
        <v>226</v>
      </c>
      <c r="B8" s="3" t="s">
        <v>227</v>
      </c>
      <c r="C8" s="9">
        <v>778656.5</v>
      </c>
      <c r="D8" s="9">
        <v>822244.1</v>
      </c>
      <c r="E8" s="9">
        <f aca="true" t="shared" si="1" ref="E8:E14">D8/C8*100</f>
        <v>105.59779569039749</v>
      </c>
      <c r="F8" s="9">
        <v>609091.8</v>
      </c>
      <c r="G8" s="62">
        <f t="shared" si="0"/>
        <v>134.99510254447685</v>
      </c>
    </row>
    <row r="9" spans="1:7" ht="51" customHeight="1">
      <c r="A9" s="31" t="s">
        <v>228</v>
      </c>
      <c r="B9" s="37" t="s">
        <v>229</v>
      </c>
      <c r="C9" s="28">
        <f>C10</f>
        <v>3170</v>
      </c>
      <c r="D9" s="28">
        <f>D10</f>
        <v>3231.7</v>
      </c>
      <c r="E9" s="22">
        <f t="shared" si="1"/>
        <v>101.94637223974763</v>
      </c>
      <c r="F9" s="28">
        <f>F10</f>
        <v>2981.5</v>
      </c>
      <c r="G9" s="63">
        <f t="shared" si="0"/>
        <v>108.39174911957068</v>
      </c>
    </row>
    <row r="10" spans="1:7" ht="45">
      <c r="A10" s="32" t="s">
        <v>230</v>
      </c>
      <c r="B10" s="36" t="s">
        <v>231</v>
      </c>
      <c r="C10" s="25">
        <v>3170</v>
      </c>
      <c r="D10" s="25">
        <v>3231.7</v>
      </c>
      <c r="E10" s="25">
        <f t="shared" si="1"/>
        <v>101.94637223974763</v>
      </c>
      <c r="F10" s="25">
        <v>2981.5</v>
      </c>
      <c r="G10" s="62">
        <f t="shared" si="0"/>
        <v>108.39174911957068</v>
      </c>
    </row>
    <row r="11" spans="1:7" ht="19.5" customHeight="1">
      <c r="A11" s="31" t="s">
        <v>0</v>
      </c>
      <c r="B11" s="37" t="s">
        <v>1</v>
      </c>
      <c r="C11" s="28">
        <f>C13+C12+C15+C14</f>
        <v>180779.7</v>
      </c>
      <c r="D11" s="28">
        <f>D13+D12+D15+D14</f>
        <v>187323.3</v>
      </c>
      <c r="E11" s="22">
        <f t="shared" si="1"/>
        <v>103.61965419789942</v>
      </c>
      <c r="F11" s="28">
        <f>F13+F12+F15+F14</f>
        <v>159422.5</v>
      </c>
      <c r="G11" s="63">
        <f t="shared" si="0"/>
        <v>117.50116827925794</v>
      </c>
    </row>
    <row r="12" spans="1:7" ht="30" customHeight="1">
      <c r="A12" s="32" t="s">
        <v>2</v>
      </c>
      <c r="B12" s="36" t="s">
        <v>3</v>
      </c>
      <c r="C12" s="25">
        <v>159800.5</v>
      </c>
      <c r="D12" s="25">
        <v>163512.8</v>
      </c>
      <c r="E12" s="25">
        <f t="shared" si="1"/>
        <v>102.32308409548155</v>
      </c>
      <c r="F12" s="25">
        <v>130696.9</v>
      </c>
      <c r="G12" s="62">
        <f t="shared" si="0"/>
        <v>125.10839966364924</v>
      </c>
    </row>
    <row r="13" spans="1:7" ht="30" customHeight="1">
      <c r="A13" s="32" t="s">
        <v>4</v>
      </c>
      <c r="B13" s="36" t="s">
        <v>5</v>
      </c>
      <c r="C13" s="25">
        <v>4160</v>
      </c>
      <c r="D13" s="25">
        <v>4171.3</v>
      </c>
      <c r="E13" s="25">
        <f t="shared" si="1"/>
        <v>100.27163461538461</v>
      </c>
      <c r="F13" s="25">
        <v>18758.8</v>
      </c>
      <c r="G13" s="62">
        <f t="shared" si="0"/>
        <v>22.23649700407276</v>
      </c>
    </row>
    <row r="14" spans="1:7" ht="21" customHeight="1">
      <c r="A14" s="34" t="s">
        <v>210</v>
      </c>
      <c r="B14" s="35" t="s">
        <v>211</v>
      </c>
      <c r="C14" s="25">
        <v>4.2</v>
      </c>
      <c r="D14" s="25">
        <v>4.2</v>
      </c>
      <c r="E14" s="25">
        <f t="shared" si="1"/>
        <v>100</v>
      </c>
      <c r="F14" s="25">
        <v>-0.3</v>
      </c>
      <c r="G14" s="62">
        <f t="shared" si="0"/>
        <v>-1400.0000000000002</v>
      </c>
    </row>
    <row r="15" spans="1:7" ht="30" customHeight="1">
      <c r="A15" s="32" t="s">
        <v>6</v>
      </c>
      <c r="B15" s="36" t="s">
        <v>7</v>
      </c>
      <c r="C15" s="25">
        <v>16815</v>
      </c>
      <c r="D15" s="25">
        <v>19635</v>
      </c>
      <c r="E15" s="25">
        <f>D15/C15*100</f>
        <v>116.7707404103479</v>
      </c>
      <c r="F15" s="25">
        <v>9967.1</v>
      </c>
      <c r="G15" s="62">
        <f t="shared" si="0"/>
        <v>196.9981238273921</v>
      </c>
    </row>
    <row r="16" spans="1:7" ht="15.75" customHeight="1">
      <c r="A16" s="31" t="s">
        <v>8</v>
      </c>
      <c r="B16" s="37" t="s">
        <v>9</v>
      </c>
      <c r="C16" s="28">
        <f>C17+C18</f>
        <v>145234</v>
      </c>
      <c r="D16" s="28">
        <f>D17+D18</f>
        <v>148548.7</v>
      </c>
      <c r="E16" s="22">
        <f>D16/C16*100</f>
        <v>102.28231681286752</v>
      </c>
      <c r="F16" s="28">
        <f>F17+F18</f>
        <v>146829</v>
      </c>
      <c r="G16" s="63">
        <f t="shared" si="0"/>
        <v>101.17122639260639</v>
      </c>
    </row>
    <row r="17" spans="1:7" ht="15" customHeight="1">
      <c r="A17" s="32" t="s">
        <v>10</v>
      </c>
      <c r="B17" s="36" t="s">
        <v>11</v>
      </c>
      <c r="C17" s="25">
        <v>44000</v>
      </c>
      <c r="D17" s="25">
        <v>45454.3</v>
      </c>
      <c r="E17" s="25">
        <f aca="true" t="shared" si="2" ref="E17:E23">D17/C17*100</f>
        <v>103.30522727272728</v>
      </c>
      <c r="F17" s="25">
        <v>36183.9</v>
      </c>
      <c r="G17" s="62">
        <f t="shared" si="0"/>
        <v>125.62023441364806</v>
      </c>
    </row>
    <row r="18" spans="1:7" ht="15" customHeight="1">
      <c r="A18" s="32" t="s">
        <v>12</v>
      </c>
      <c r="B18" s="36" t="s">
        <v>13</v>
      </c>
      <c r="C18" s="25">
        <f>C19+C20</f>
        <v>101234</v>
      </c>
      <c r="D18" s="25">
        <f>D19+D20</f>
        <v>103094.4</v>
      </c>
      <c r="E18" s="25">
        <f t="shared" si="2"/>
        <v>101.83772250429696</v>
      </c>
      <c r="F18" s="25">
        <f>F19+F20</f>
        <v>110645.09999999999</v>
      </c>
      <c r="G18" s="62">
        <f t="shared" si="0"/>
        <v>93.17574840639125</v>
      </c>
    </row>
    <row r="19" spans="1:7" ht="15" customHeight="1">
      <c r="A19" s="32" t="s">
        <v>14</v>
      </c>
      <c r="B19" s="36" t="s">
        <v>144</v>
      </c>
      <c r="C19" s="25">
        <v>89000</v>
      </c>
      <c r="D19" s="25">
        <v>90086.5</v>
      </c>
      <c r="E19" s="25">
        <f t="shared" si="2"/>
        <v>101.22078651685393</v>
      </c>
      <c r="F19" s="25">
        <v>98751.4</v>
      </c>
      <c r="G19" s="62">
        <f t="shared" si="0"/>
        <v>91.22554211889656</v>
      </c>
    </row>
    <row r="20" spans="1:7" ht="15" customHeight="1">
      <c r="A20" s="32" t="s">
        <v>145</v>
      </c>
      <c r="B20" s="36" t="s">
        <v>146</v>
      </c>
      <c r="C20" s="25">
        <v>12234</v>
      </c>
      <c r="D20" s="25">
        <v>13007.9</v>
      </c>
      <c r="E20" s="25">
        <f t="shared" si="2"/>
        <v>106.32581330717672</v>
      </c>
      <c r="F20" s="25">
        <v>11893.7</v>
      </c>
      <c r="G20" s="62">
        <f t="shared" si="0"/>
        <v>109.36798473141242</v>
      </c>
    </row>
    <row r="21" spans="1:7" ht="15.75" customHeight="1">
      <c r="A21" s="31" t="s">
        <v>147</v>
      </c>
      <c r="B21" s="37" t="s">
        <v>148</v>
      </c>
      <c r="C21" s="28">
        <f>C24+C22</f>
        <v>3500</v>
      </c>
      <c r="D21" s="28">
        <f>D24+D22</f>
        <v>3508.8</v>
      </c>
      <c r="E21" s="22">
        <f t="shared" si="2"/>
        <v>100.25142857142856</v>
      </c>
      <c r="F21" s="28">
        <f>F24+F22</f>
        <v>5517.5</v>
      </c>
      <c r="G21" s="63">
        <f t="shared" si="0"/>
        <v>63.59401903035795</v>
      </c>
    </row>
    <row r="22" spans="1:7" ht="61.5" customHeight="1">
      <c r="A22" s="38" t="s">
        <v>149</v>
      </c>
      <c r="B22" s="36" t="s">
        <v>150</v>
      </c>
      <c r="C22" s="25">
        <f>C23</f>
        <v>3500</v>
      </c>
      <c r="D22" s="25">
        <f>D23</f>
        <v>3508.8</v>
      </c>
      <c r="E22" s="25">
        <f t="shared" si="2"/>
        <v>100.25142857142856</v>
      </c>
      <c r="F22" s="25">
        <f>F23</f>
        <v>5512.5</v>
      </c>
      <c r="G22" s="62">
        <f t="shared" si="0"/>
        <v>63.651700680272114</v>
      </c>
    </row>
    <row r="23" spans="1:7" ht="66.75" customHeight="1">
      <c r="A23" s="38" t="s">
        <v>151</v>
      </c>
      <c r="B23" s="36" t="s">
        <v>152</v>
      </c>
      <c r="C23" s="25">
        <v>3500</v>
      </c>
      <c r="D23" s="25">
        <v>3508.8</v>
      </c>
      <c r="E23" s="25">
        <f t="shared" si="2"/>
        <v>100.25142857142856</v>
      </c>
      <c r="F23" s="25">
        <v>5512.5</v>
      </c>
      <c r="G23" s="62">
        <f t="shared" si="0"/>
        <v>63.651700680272114</v>
      </c>
    </row>
    <row r="24" spans="1:7" ht="53.25" customHeight="1">
      <c r="A24" s="32" t="s">
        <v>153</v>
      </c>
      <c r="B24" s="36" t="s">
        <v>154</v>
      </c>
      <c r="C24" s="25">
        <f>C25+C26</f>
        <v>0</v>
      </c>
      <c r="D24" s="25">
        <f>D25+D26</f>
        <v>0</v>
      </c>
      <c r="E24" s="25"/>
      <c r="F24" s="25">
        <f>F25+F26</f>
        <v>5</v>
      </c>
      <c r="G24" s="62">
        <f t="shared" si="0"/>
        <v>0</v>
      </c>
    </row>
    <row r="25" spans="1:7" ht="39.75" customHeight="1">
      <c r="A25" s="38" t="s">
        <v>155</v>
      </c>
      <c r="B25" s="36" t="s">
        <v>156</v>
      </c>
      <c r="C25" s="25">
        <v>0</v>
      </c>
      <c r="D25" s="25">
        <v>0</v>
      </c>
      <c r="E25" s="25"/>
      <c r="F25" s="25">
        <v>5</v>
      </c>
      <c r="G25" s="62">
        <f t="shared" si="0"/>
        <v>0</v>
      </c>
    </row>
    <row r="26" spans="1:7" ht="114" customHeight="1">
      <c r="A26" s="38" t="s">
        <v>157</v>
      </c>
      <c r="B26" s="36" t="s">
        <v>158</v>
      </c>
      <c r="C26" s="25">
        <v>0</v>
      </c>
      <c r="D26" s="25">
        <v>0</v>
      </c>
      <c r="E26" s="25"/>
      <c r="F26" s="25">
        <v>0</v>
      </c>
      <c r="G26" s="62" t="e">
        <f t="shared" si="0"/>
        <v>#DIV/0!</v>
      </c>
    </row>
    <row r="27" spans="1:7" ht="65.25" customHeight="1">
      <c r="A27" s="47" t="s">
        <v>232</v>
      </c>
      <c r="B27" s="48" t="s">
        <v>234</v>
      </c>
      <c r="C27" s="50">
        <f>C28+C29</f>
        <v>18.700000000000003</v>
      </c>
      <c r="D27" s="50">
        <f>D28+D29</f>
        <v>19.5</v>
      </c>
      <c r="E27" s="50">
        <f>D27/C27*100</f>
        <v>104.27807486631015</v>
      </c>
      <c r="F27" s="50">
        <f>F29</f>
        <v>0</v>
      </c>
      <c r="G27" s="62"/>
    </row>
    <row r="28" spans="1:7" ht="65.25" customHeight="1">
      <c r="A28" s="46" t="s">
        <v>244</v>
      </c>
      <c r="B28" s="35" t="s">
        <v>245</v>
      </c>
      <c r="C28" s="53">
        <v>12.8</v>
      </c>
      <c r="D28" s="53">
        <v>12.8</v>
      </c>
      <c r="E28" s="53">
        <f>D28/C28*100</f>
        <v>100</v>
      </c>
      <c r="F28" s="53">
        <v>0</v>
      </c>
      <c r="G28" s="62"/>
    </row>
    <row r="29" spans="1:7" ht="39" customHeight="1">
      <c r="A29" s="46" t="s">
        <v>233</v>
      </c>
      <c r="B29" s="35" t="s">
        <v>235</v>
      </c>
      <c r="C29" s="25">
        <v>5.9</v>
      </c>
      <c r="D29" s="25">
        <v>6.7</v>
      </c>
      <c r="E29" s="53">
        <f>D29/C29*100</f>
        <v>113.5593220338983</v>
      </c>
      <c r="F29" s="25">
        <v>0</v>
      </c>
      <c r="G29" s="62"/>
    </row>
    <row r="30" spans="1:7" ht="62.25" customHeight="1">
      <c r="A30" s="31" t="s">
        <v>159</v>
      </c>
      <c r="B30" s="37" t="s">
        <v>160</v>
      </c>
      <c r="C30" s="28">
        <f>C31+C44+C41</f>
        <v>77389.5</v>
      </c>
      <c r="D30" s="28">
        <f>D31+D44+D41</f>
        <v>72586.1</v>
      </c>
      <c r="E30" s="22">
        <f aca="true" t="shared" si="3" ref="E30:E35">D30/C30*100</f>
        <v>93.79321484180672</v>
      </c>
      <c r="F30" s="28">
        <f>F31+F44+F41</f>
        <v>58202.9</v>
      </c>
      <c r="G30" s="63">
        <f aca="true" t="shared" si="4" ref="G30:G46">D30/F30*100</f>
        <v>124.71217069939814</v>
      </c>
    </row>
    <row r="31" spans="1:7" ht="114.75" customHeight="1">
      <c r="A31" s="38" t="s">
        <v>16</v>
      </c>
      <c r="B31" s="36" t="s">
        <v>17</v>
      </c>
      <c r="C31" s="25">
        <f>C32+C34+C36</f>
        <v>59520</v>
      </c>
      <c r="D31" s="25">
        <f>D32+D34+D36+D38</f>
        <v>57980.5</v>
      </c>
      <c r="E31" s="25">
        <f t="shared" si="3"/>
        <v>97.41347446236558</v>
      </c>
      <c r="F31" s="25">
        <f>F32+F34+F36+F38</f>
        <v>46217.6</v>
      </c>
      <c r="G31" s="62">
        <f t="shared" si="4"/>
        <v>125.45112684345358</v>
      </c>
    </row>
    <row r="32" spans="1:7" ht="93" customHeight="1">
      <c r="A32" s="38" t="s">
        <v>18</v>
      </c>
      <c r="B32" s="36" t="s">
        <v>19</v>
      </c>
      <c r="C32" s="25">
        <f>C33</f>
        <v>41000</v>
      </c>
      <c r="D32" s="25">
        <f>D33</f>
        <v>39276.2</v>
      </c>
      <c r="E32" s="25">
        <f t="shared" si="3"/>
        <v>95.79560975609755</v>
      </c>
      <c r="F32" s="25">
        <f>F33</f>
        <v>30584</v>
      </c>
      <c r="G32" s="62">
        <f t="shared" si="4"/>
        <v>128.42074287209</v>
      </c>
    </row>
    <row r="33" spans="1:7" ht="100.5" customHeight="1">
      <c r="A33" s="38" t="s">
        <v>20</v>
      </c>
      <c r="B33" s="30" t="s">
        <v>21</v>
      </c>
      <c r="C33" s="25">
        <v>41000</v>
      </c>
      <c r="D33" s="25">
        <v>39276.2</v>
      </c>
      <c r="E33" s="25">
        <f t="shared" si="3"/>
        <v>95.79560975609755</v>
      </c>
      <c r="F33" s="25">
        <v>30584</v>
      </c>
      <c r="G33" s="62">
        <f t="shared" si="4"/>
        <v>128.42074287209</v>
      </c>
    </row>
    <row r="34" spans="1:7" ht="107.25" customHeight="1">
      <c r="A34" s="39" t="s">
        <v>22</v>
      </c>
      <c r="B34" s="30" t="s">
        <v>23</v>
      </c>
      <c r="C34" s="25">
        <f>C35</f>
        <v>2020</v>
      </c>
      <c r="D34" s="25">
        <f>D35</f>
        <v>2020.7</v>
      </c>
      <c r="E34" s="25">
        <f t="shared" si="3"/>
        <v>100.03465346534655</v>
      </c>
      <c r="F34" s="25">
        <f>F35</f>
        <v>1815.7</v>
      </c>
      <c r="G34" s="62">
        <f t="shared" si="4"/>
        <v>111.29041141157681</v>
      </c>
    </row>
    <row r="35" spans="1:7" ht="101.25" customHeight="1">
      <c r="A35" s="40" t="s">
        <v>24</v>
      </c>
      <c r="B35" s="30" t="s">
        <v>25</v>
      </c>
      <c r="C35" s="25">
        <v>2020</v>
      </c>
      <c r="D35" s="25">
        <v>2020.7</v>
      </c>
      <c r="E35" s="25">
        <f t="shared" si="3"/>
        <v>100.03465346534655</v>
      </c>
      <c r="F35" s="25">
        <v>1815.7</v>
      </c>
      <c r="G35" s="62">
        <f t="shared" si="4"/>
        <v>111.29041141157681</v>
      </c>
    </row>
    <row r="36" spans="1:7" ht="66.75" customHeight="1">
      <c r="A36" s="38" t="s">
        <v>26</v>
      </c>
      <c r="B36" s="36" t="s">
        <v>27</v>
      </c>
      <c r="C36" s="25">
        <f>C37</f>
        <v>16500</v>
      </c>
      <c r="D36" s="25">
        <f>D37</f>
        <v>16683.3</v>
      </c>
      <c r="E36" s="25">
        <f>D36/C36*100</f>
        <v>101.11090909090909</v>
      </c>
      <c r="F36" s="25">
        <f>F37</f>
        <v>13817.4</v>
      </c>
      <c r="G36" s="62">
        <f t="shared" si="4"/>
        <v>120.7412393069608</v>
      </c>
    </row>
    <row r="37" spans="1:7" ht="55.5" customHeight="1">
      <c r="A37" s="38" t="s">
        <v>28</v>
      </c>
      <c r="B37" s="36" t="s">
        <v>29</v>
      </c>
      <c r="C37" s="25">
        <v>16500</v>
      </c>
      <c r="D37" s="25">
        <v>16683.3</v>
      </c>
      <c r="E37" s="25">
        <f>D37/C37*100</f>
        <v>101.11090909090909</v>
      </c>
      <c r="F37" s="25">
        <v>13817.4</v>
      </c>
      <c r="G37" s="62">
        <f t="shared" si="4"/>
        <v>120.7412393069608</v>
      </c>
    </row>
    <row r="38" spans="1:7" ht="66.75" customHeight="1">
      <c r="A38" s="38" t="s">
        <v>212</v>
      </c>
      <c r="B38" s="36" t="s">
        <v>213</v>
      </c>
      <c r="C38" s="25">
        <v>0</v>
      </c>
      <c r="D38" s="25">
        <f>D39</f>
        <v>0.3</v>
      </c>
      <c r="E38" s="25"/>
      <c r="F38" s="25">
        <f>F39</f>
        <v>0.5</v>
      </c>
      <c r="G38" s="62">
        <f t="shared" si="4"/>
        <v>60</v>
      </c>
    </row>
    <row r="39" spans="1:7" ht="63" customHeight="1">
      <c r="A39" s="38" t="s">
        <v>214</v>
      </c>
      <c r="B39" s="36" t="s">
        <v>215</v>
      </c>
      <c r="C39" s="25">
        <v>0</v>
      </c>
      <c r="D39" s="25">
        <f>D40</f>
        <v>0.3</v>
      </c>
      <c r="E39" s="25"/>
      <c r="F39" s="25">
        <f>F40</f>
        <v>0.5</v>
      </c>
      <c r="G39" s="62">
        <f t="shared" si="4"/>
        <v>60</v>
      </c>
    </row>
    <row r="40" spans="1:7" ht="112.5" customHeight="1">
      <c r="A40" s="38" t="s">
        <v>216</v>
      </c>
      <c r="B40" s="36" t="s">
        <v>217</v>
      </c>
      <c r="C40" s="25">
        <v>0</v>
      </c>
      <c r="D40" s="25">
        <v>0.3</v>
      </c>
      <c r="E40" s="25"/>
      <c r="F40" s="25">
        <v>0.5</v>
      </c>
      <c r="G40" s="62">
        <f t="shared" si="4"/>
        <v>60</v>
      </c>
    </row>
    <row r="41" spans="1:7" ht="45.75" customHeight="1">
      <c r="A41" s="38" t="s">
        <v>30</v>
      </c>
      <c r="B41" s="36" t="s">
        <v>31</v>
      </c>
      <c r="C41" s="25">
        <f>C42</f>
        <v>62.5</v>
      </c>
      <c r="D41" s="25">
        <f>D42</f>
        <v>62.5</v>
      </c>
      <c r="E41" s="25">
        <f aca="true" t="shared" si="5" ref="E41:E46">D41/C41*100</f>
        <v>100</v>
      </c>
      <c r="F41" s="25">
        <f>F42</f>
        <v>2713</v>
      </c>
      <c r="G41" s="62">
        <f t="shared" si="4"/>
        <v>2.3037228160707706</v>
      </c>
    </row>
    <row r="42" spans="1:7" ht="77.25" customHeight="1">
      <c r="A42" s="38" t="s">
        <v>32</v>
      </c>
      <c r="B42" s="36" t="s">
        <v>33</v>
      </c>
      <c r="C42" s="25">
        <f>C43</f>
        <v>62.5</v>
      </c>
      <c r="D42" s="25">
        <f>D43</f>
        <v>62.5</v>
      </c>
      <c r="E42" s="25">
        <f t="shared" si="5"/>
        <v>100</v>
      </c>
      <c r="F42" s="25">
        <f>F43</f>
        <v>2713</v>
      </c>
      <c r="G42" s="62">
        <f t="shared" si="4"/>
        <v>2.3037228160707706</v>
      </c>
    </row>
    <row r="43" spans="1:7" ht="92.25" customHeight="1">
      <c r="A43" s="38" t="s">
        <v>34</v>
      </c>
      <c r="B43" s="36" t="s">
        <v>35</v>
      </c>
      <c r="C43" s="25">
        <v>62.5</v>
      </c>
      <c r="D43" s="25">
        <v>62.5</v>
      </c>
      <c r="E43" s="25">
        <f t="shared" si="5"/>
        <v>100</v>
      </c>
      <c r="F43" s="25">
        <v>2713</v>
      </c>
      <c r="G43" s="62">
        <f t="shared" si="4"/>
        <v>2.3037228160707706</v>
      </c>
    </row>
    <row r="44" spans="1:7" ht="117" customHeight="1">
      <c r="A44" s="38" t="s">
        <v>36</v>
      </c>
      <c r="B44" s="36" t="s">
        <v>37</v>
      </c>
      <c r="C44" s="25">
        <f>C45+C51</f>
        <v>17807</v>
      </c>
      <c r="D44" s="25">
        <f>D45+D51</f>
        <v>14543.099999999999</v>
      </c>
      <c r="E44" s="25">
        <f t="shared" si="5"/>
        <v>81.67069130117369</v>
      </c>
      <c r="F44" s="25">
        <f>F45</f>
        <v>9272.300000000001</v>
      </c>
      <c r="G44" s="62">
        <f t="shared" si="4"/>
        <v>156.84458009339644</v>
      </c>
    </row>
    <row r="45" spans="1:7" ht="90.75" customHeight="1">
      <c r="A45" s="38" t="s">
        <v>38</v>
      </c>
      <c r="B45" s="36" t="s">
        <v>39</v>
      </c>
      <c r="C45" s="25">
        <f>C46</f>
        <v>9285</v>
      </c>
      <c r="D45" s="25">
        <f>D46</f>
        <v>9545.9</v>
      </c>
      <c r="E45" s="25">
        <f t="shared" si="5"/>
        <v>102.8099084544965</v>
      </c>
      <c r="F45" s="25">
        <f>F46</f>
        <v>9272.300000000001</v>
      </c>
      <c r="G45" s="62">
        <f t="shared" si="4"/>
        <v>102.95072420003666</v>
      </c>
    </row>
    <row r="46" spans="1:7" ht="108" customHeight="1">
      <c r="A46" s="38" t="s">
        <v>40</v>
      </c>
      <c r="B46" s="36" t="s">
        <v>41</v>
      </c>
      <c r="C46" s="25">
        <f>SUM(C48:C49)</f>
        <v>9285</v>
      </c>
      <c r="D46" s="25">
        <f>SUM(D48:D50)</f>
        <v>9545.9</v>
      </c>
      <c r="E46" s="25">
        <f t="shared" si="5"/>
        <v>102.8099084544965</v>
      </c>
      <c r="F46" s="25">
        <f>SUM(F48:F50)</f>
        <v>9272.300000000001</v>
      </c>
      <c r="G46" s="62">
        <f t="shared" si="4"/>
        <v>102.95072420003666</v>
      </c>
    </row>
    <row r="47" spans="1:7" ht="15" customHeight="1">
      <c r="A47" s="38" t="s">
        <v>42</v>
      </c>
      <c r="B47" s="36"/>
      <c r="C47" s="25"/>
      <c r="D47" s="25"/>
      <c r="E47" s="25"/>
      <c r="F47" s="25"/>
      <c r="G47" s="62"/>
    </row>
    <row r="48" spans="1:7" ht="138.75" customHeight="1">
      <c r="A48" s="38" t="s">
        <v>43</v>
      </c>
      <c r="B48" s="36" t="s">
        <v>44</v>
      </c>
      <c r="C48" s="25">
        <v>8690</v>
      </c>
      <c r="D48" s="25">
        <v>8950.9</v>
      </c>
      <c r="E48" s="25">
        <f>D48/C48*100</f>
        <v>103.00230149597238</v>
      </c>
      <c r="F48" s="25">
        <v>9198.6</v>
      </c>
      <c r="G48" s="62">
        <f>D48/F48*100</f>
        <v>97.30719892157501</v>
      </c>
    </row>
    <row r="49" spans="1:7" ht="156" customHeight="1">
      <c r="A49" s="38" t="s">
        <v>45</v>
      </c>
      <c r="B49" s="36" t="s">
        <v>46</v>
      </c>
      <c r="C49" s="25">
        <v>595</v>
      </c>
      <c r="D49" s="25">
        <v>595</v>
      </c>
      <c r="E49" s="25">
        <f>D49/C49*100</f>
        <v>100</v>
      </c>
      <c r="F49" s="25">
        <v>63</v>
      </c>
      <c r="G49" s="62">
        <f>D49/F49*100</f>
        <v>944.4444444444445</v>
      </c>
    </row>
    <row r="50" spans="1:7" ht="114.75" customHeight="1">
      <c r="A50" s="38" t="s">
        <v>218</v>
      </c>
      <c r="B50" s="36" t="s">
        <v>219</v>
      </c>
      <c r="C50" s="25">
        <v>0</v>
      </c>
      <c r="D50" s="25">
        <v>0</v>
      </c>
      <c r="E50" s="25"/>
      <c r="F50" s="25">
        <v>10.7</v>
      </c>
      <c r="G50" s="62">
        <f>D50/F50*100</f>
        <v>0</v>
      </c>
    </row>
    <row r="51" spans="1:7" ht="132.75" customHeight="1">
      <c r="A51" s="54" t="s">
        <v>246</v>
      </c>
      <c r="B51" s="55" t="s">
        <v>247</v>
      </c>
      <c r="C51" s="25">
        <f>C52</f>
        <v>8522</v>
      </c>
      <c r="D51" s="25">
        <f>D52</f>
        <v>4997.2</v>
      </c>
      <c r="E51" s="25">
        <f>D51/C51*100</f>
        <v>58.63881717906595</v>
      </c>
      <c r="F51" s="25">
        <v>0</v>
      </c>
      <c r="G51" s="62"/>
    </row>
    <row r="52" spans="1:7" ht="27.75" customHeight="1">
      <c r="A52" s="54" t="s">
        <v>248</v>
      </c>
      <c r="B52" s="55" t="s">
        <v>249</v>
      </c>
      <c r="C52" s="25">
        <f>C54+C55</f>
        <v>8522</v>
      </c>
      <c r="D52" s="25">
        <f>D54+D55</f>
        <v>4997.2</v>
      </c>
      <c r="E52" s="25">
        <f>D52/C52*100</f>
        <v>58.63881717906595</v>
      </c>
      <c r="F52" s="25">
        <v>0</v>
      </c>
      <c r="G52" s="62"/>
    </row>
    <row r="53" spans="1:7" ht="20.25" customHeight="1">
      <c r="A53" s="54" t="s">
        <v>42</v>
      </c>
      <c r="B53" s="55"/>
      <c r="C53" s="25"/>
      <c r="D53" s="25"/>
      <c r="E53" s="25"/>
      <c r="F53" s="25"/>
      <c r="G53" s="62"/>
    </row>
    <row r="54" spans="1:7" ht="162.75" customHeight="1">
      <c r="A54" s="54" t="s">
        <v>250</v>
      </c>
      <c r="B54" s="55" t="s">
        <v>251</v>
      </c>
      <c r="C54" s="25">
        <v>4322</v>
      </c>
      <c r="D54" s="25">
        <v>356.7</v>
      </c>
      <c r="E54" s="25">
        <f>D54/C54*100</f>
        <v>8.253123553910227</v>
      </c>
      <c r="F54" s="25">
        <v>0</v>
      </c>
      <c r="G54" s="62"/>
    </row>
    <row r="55" spans="1:7" ht="170.25" customHeight="1">
      <c r="A55" s="54" t="s">
        <v>252</v>
      </c>
      <c r="B55" s="55" t="s">
        <v>253</v>
      </c>
      <c r="C55" s="25">
        <v>4200</v>
      </c>
      <c r="D55" s="25">
        <v>4640.5</v>
      </c>
      <c r="E55" s="25">
        <f>D55/C55*100</f>
        <v>110.48809523809524</v>
      </c>
      <c r="F55" s="25">
        <v>0</v>
      </c>
      <c r="G55" s="62"/>
    </row>
    <row r="56" spans="1:7" ht="53.25" customHeight="1">
      <c r="A56" s="31" t="s">
        <v>47</v>
      </c>
      <c r="B56" s="37" t="s">
        <v>48</v>
      </c>
      <c r="C56" s="28">
        <f>C57</f>
        <v>617.1</v>
      </c>
      <c r="D56" s="28">
        <f>D57</f>
        <v>633.4</v>
      </c>
      <c r="E56" s="22">
        <f>D56/C56*100</f>
        <v>102.64138713336573</v>
      </c>
      <c r="F56" s="28">
        <f>F57</f>
        <v>210.6</v>
      </c>
      <c r="G56" s="63">
        <f>D56/F56*100</f>
        <v>300.75973409306744</v>
      </c>
    </row>
    <row r="57" spans="1:7" ht="41.25" customHeight="1">
      <c r="A57" s="32" t="s">
        <v>49</v>
      </c>
      <c r="B57" s="36" t="s">
        <v>50</v>
      </c>
      <c r="C57" s="25">
        <v>617.1</v>
      </c>
      <c r="D57" s="25">
        <v>633.4</v>
      </c>
      <c r="E57" s="25">
        <f>D57/C57*100</f>
        <v>102.64138713336573</v>
      </c>
      <c r="F57" s="25">
        <v>210.6</v>
      </c>
      <c r="G57" s="62">
        <f>D57/F57*100</f>
        <v>300.75973409306744</v>
      </c>
    </row>
    <row r="58" spans="1:7" ht="31.5" customHeight="1">
      <c r="A58" s="31" t="s">
        <v>51</v>
      </c>
      <c r="B58" s="37" t="s">
        <v>52</v>
      </c>
      <c r="C58" s="28">
        <f>C61</f>
        <v>2543.3</v>
      </c>
      <c r="D58" s="28">
        <f>D61+D59</f>
        <v>5041.8</v>
      </c>
      <c r="E58" s="22">
        <f>D58/C58*100</f>
        <v>198.23850902370936</v>
      </c>
      <c r="F58" s="28">
        <f>F61</f>
        <v>1418.9</v>
      </c>
      <c r="G58" s="63">
        <f>D58/F58*100</f>
        <v>355.3315948974558</v>
      </c>
    </row>
    <row r="59" spans="1:7" ht="20.25" customHeight="1">
      <c r="A59" s="34" t="s">
        <v>236</v>
      </c>
      <c r="B59" s="35" t="s">
        <v>239</v>
      </c>
      <c r="C59" s="42">
        <v>0</v>
      </c>
      <c r="D59" s="42">
        <f>D60</f>
        <v>1.7</v>
      </c>
      <c r="E59" s="42"/>
      <c r="F59" s="42">
        <v>0</v>
      </c>
      <c r="G59" s="62"/>
    </row>
    <row r="60" spans="1:7" ht="17.25" customHeight="1">
      <c r="A60" s="34" t="s">
        <v>237</v>
      </c>
      <c r="B60" s="35" t="s">
        <v>238</v>
      </c>
      <c r="C60" s="42">
        <v>0</v>
      </c>
      <c r="D60" s="42">
        <v>1.7</v>
      </c>
      <c r="E60" s="42"/>
      <c r="F60" s="42">
        <v>0</v>
      </c>
      <c r="G60" s="62"/>
    </row>
    <row r="61" spans="1:7" ht="15" customHeight="1">
      <c r="A61" s="32" t="s">
        <v>53</v>
      </c>
      <c r="B61" s="36" t="s">
        <v>54</v>
      </c>
      <c r="C61" s="25">
        <f>C62</f>
        <v>2543.3</v>
      </c>
      <c r="D61" s="25">
        <f>D62</f>
        <v>5040.1</v>
      </c>
      <c r="E61" s="25">
        <f>D61/C61*100</f>
        <v>198.17166673219833</v>
      </c>
      <c r="F61" s="25">
        <f>F62</f>
        <v>1418.9</v>
      </c>
      <c r="G61" s="62">
        <f>D61/F61*100</f>
        <v>355.2117837761646</v>
      </c>
    </row>
    <row r="62" spans="1:7" ht="15" customHeight="1">
      <c r="A62" s="32" t="s">
        <v>55</v>
      </c>
      <c r="B62" s="36" t="s">
        <v>56</v>
      </c>
      <c r="C62" s="25">
        <v>2543.3</v>
      </c>
      <c r="D62" s="25">
        <v>5040.1</v>
      </c>
      <c r="E62" s="25">
        <f>D62/C62*100</f>
        <v>198.17166673219833</v>
      </c>
      <c r="F62" s="25">
        <v>1418.9</v>
      </c>
      <c r="G62" s="62">
        <f>D62/F62*100</f>
        <v>355.2117837761646</v>
      </c>
    </row>
    <row r="63" spans="1:7" ht="31.5" customHeight="1">
      <c r="A63" s="31" t="s">
        <v>57</v>
      </c>
      <c r="B63" s="37" t="s">
        <v>58</v>
      </c>
      <c r="C63" s="28">
        <f>C66+C69+C72+C64</f>
        <v>5659.3</v>
      </c>
      <c r="D63" s="28">
        <f>D66+D69+D72+D64</f>
        <v>5715.3</v>
      </c>
      <c r="E63" s="22">
        <f>D63/C63*100</f>
        <v>100.98952167229163</v>
      </c>
      <c r="F63" s="28">
        <f>F66+F69+F72</f>
        <v>19247.6</v>
      </c>
      <c r="G63" s="63">
        <f>D63/F63*100</f>
        <v>29.693572185623147</v>
      </c>
    </row>
    <row r="64" spans="1:7" ht="19.5" customHeight="1">
      <c r="A64" s="34" t="s">
        <v>240</v>
      </c>
      <c r="B64" s="35" t="s">
        <v>243</v>
      </c>
      <c r="C64" s="42">
        <f>C65</f>
        <v>700</v>
      </c>
      <c r="D64" s="42">
        <f>D65</f>
        <v>700</v>
      </c>
      <c r="E64" s="25">
        <f aca="true" t="shared" si="6" ref="E64:E76">D64/C64*100</f>
        <v>100</v>
      </c>
      <c r="F64" s="42">
        <f>F65</f>
        <v>0</v>
      </c>
      <c r="G64" s="62"/>
    </row>
    <row r="65" spans="1:7" ht="31.5" customHeight="1">
      <c r="A65" s="34" t="s">
        <v>241</v>
      </c>
      <c r="B65" s="35" t="s">
        <v>242</v>
      </c>
      <c r="C65" s="42">
        <v>700</v>
      </c>
      <c r="D65" s="42">
        <v>700</v>
      </c>
      <c r="E65" s="25">
        <f t="shared" si="6"/>
        <v>100</v>
      </c>
      <c r="F65" s="42">
        <v>0</v>
      </c>
      <c r="G65" s="62"/>
    </row>
    <row r="66" spans="1:7" ht="102.75" customHeight="1">
      <c r="A66" s="41" t="s">
        <v>143</v>
      </c>
      <c r="B66" s="36" t="s">
        <v>59</v>
      </c>
      <c r="C66" s="25">
        <f>C67</f>
        <v>600</v>
      </c>
      <c r="D66" s="25">
        <f>D67</f>
        <v>656</v>
      </c>
      <c r="E66" s="25">
        <f t="shared" si="6"/>
        <v>109.33333333333333</v>
      </c>
      <c r="F66" s="25">
        <f>F67</f>
        <v>15454.3</v>
      </c>
      <c r="G66" s="62">
        <f aca="true" t="shared" si="7" ref="G66:G78">D66/F66*100</f>
        <v>4.244773299340636</v>
      </c>
    </row>
    <row r="67" spans="1:7" ht="111" customHeight="1">
      <c r="A67" s="38" t="s">
        <v>60</v>
      </c>
      <c r="B67" s="36" t="s">
        <v>61</v>
      </c>
      <c r="C67" s="25">
        <f>C68</f>
        <v>600</v>
      </c>
      <c r="D67" s="25">
        <f>D68</f>
        <v>656</v>
      </c>
      <c r="E67" s="25">
        <f t="shared" si="6"/>
        <v>109.33333333333333</v>
      </c>
      <c r="F67" s="25">
        <f>F68</f>
        <v>15454.3</v>
      </c>
      <c r="G67" s="62">
        <f t="shared" si="7"/>
        <v>4.244773299340636</v>
      </c>
    </row>
    <row r="68" spans="1:7" ht="126.75" customHeight="1">
      <c r="A68" s="38" t="s">
        <v>62</v>
      </c>
      <c r="B68" s="36" t="s">
        <v>63</v>
      </c>
      <c r="C68" s="25">
        <v>600</v>
      </c>
      <c r="D68" s="25">
        <v>656</v>
      </c>
      <c r="E68" s="25">
        <f t="shared" si="6"/>
        <v>109.33333333333333</v>
      </c>
      <c r="F68" s="25">
        <v>15454.3</v>
      </c>
      <c r="G68" s="62">
        <f t="shared" si="7"/>
        <v>4.244773299340636</v>
      </c>
    </row>
    <row r="69" spans="1:7" ht="45" customHeight="1">
      <c r="A69" s="38" t="s">
        <v>64</v>
      </c>
      <c r="B69" s="36" t="s">
        <v>65</v>
      </c>
      <c r="C69" s="25">
        <f>C70</f>
        <v>3522.3</v>
      </c>
      <c r="D69" s="25">
        <f>D70</f>
        <v>3522.3</v>
      </c>
      <c r="E69" s="25">
        <f t="shared" si="6"/>
        <v>100</v>
      </c>
      <c r="F69" s="25">
        <f>F70</f>
        <v>2941.5</v>
      </c>
      <c r="G69" s="62">
        <f t="shared" si="7"/>
        <v>119.74502804691485</v>
      </c>
    </row>
    <row r="70" spans="1:7" ht="69" customHeight="1">
      <c r="A70" s="38" t="s">
        <v>66</v>
      </c>
      <c r="B70" s="30" t="s">
        <v>67</v>
      </c>
      <c r="C70" s="25">
        <f>C71</f>
        <v>3522.3</v>
      </c>
      <c r="D70" s="25">
        <f>D71</f>
        <v>3522.3</v>
      </c>
      <c r="E70" s="25">
        <f t="shared" si="6"/>
        <v>100</v>
      </c>
      <c r="F70" s="25">
        <f>F71</f>
        <v>2941.5</v>
      </c>
      <c r="G70" s="62">
        <f t="shared" si="7"/>
        <v>119.74502804691485</v>
      </c>
    </row>
    <row r="71" spans="1:7" ht="66" customHeight="1">
      <c r="A71" s="38" t="s">
        <v>68</v>
      </c>
      <c r="B71" s="36" t="s">
        <v>69</v>
      </c>
      <c r="C71" s="25">
        <v>3522.3</v>
      </c>
      <c r="D71" s="25">
        <v>3522.3</v>
      </c>
      <c r="E71" s="25">
        <f t="shared" si="6"/>
        <v>100</v>
      </c>
      <c r="F71" s="25">
        <v>2941.5</v>
      </c>
      <c r="G71" s="62">
        <f t="shared" si="7"/>
        <v>119.74502804691485</v>
      </c>
    </row>
    <row r="72" spans="1:7" ht="75" customHeight="1">
      <c r="A72" s="38" t="s">
        <v>70</v>
      </c>
      <c r="B72" s="36" t="s">
        <v>71</v>
      </c>
      <c r="C72" s="25">
        <f>C73</f>
        <v>837</v>
      </c>
      <c r="D72" s="25">
        <f>D73</f>
        <v>837</v>
      </c>
      <c r="E72" s="25">
        <f t="shared" si="6"/>
        <v>100</v>
      </c>
      <c r="F72" s="25">
        <f>F73</f>
        <v>851.8</v>
      </c>
      <c r="G72" s="62">
        <f t="shared" si="7"/>
        <v>98.26250293496126</v>
      </c>
    </row>
    <row r="73" spans="1:7" ht="88.5" customHeight="1">
      <c r="A73" s="38" t="s">
        <v>72</v>
      </c>
      <c r="B73" s="36" t="s">
        <v>73</v>
      </c>
      <c r="C73" s="25">
        <f>C74</f>
        <v>837</v>
      </c>
      <c r="D73" s="25">
        <f>D74</f>
        <v>837</v>
      </c>
      <c r="E73" s="25">
        <f t="shared" si="6"/>
        <v>100</v>
      </c>
      <c r="F73" s="25">
        <f>F74</f>
        <v>851.8</v>
      </c>
      <c r="G73" s="62">
        <f t="shared" si="7"/>
        <v>98.26250293496126</v>
      </c>
    </row>
    <row r="74" spans="1:7" ht="99.75" customHeight="1">
      <c r="A74" s="38" t="s">
        <v>74</v>
      </c>
      <c r="B74" s="36" t="s">
        <v>75</v>
      </c>
      <c r="C74" s="25">
        <v>837</v>
      </c>
      <c r="D74" s="25">
        <v>837</v>
      </c>
      <c r="E74" s="25">
        <f t="shared" si="6"/>
        <v>100</v>
      </c>
      <c r="F74" s="25">
        <v>851.8</v>
      </c>
      <c r="G74" s="62">
        <f t="shared" si="7"/>
        <v>98.26250293496126</v>
      </c>
    </row>
    <row r="75" spans="1:7" ht="15.75" customHeight="1">
      <c r="A75" s="31" t="s">
        <v>76</v>
      </c>
      <c r="B75" s="37" t="s">
        <v>77</v>
      </c>
      <c r="C75" s="28">
        <v>719.9</v>
      </c>
      <c r="D75" s="28">
        <v>767.9</v>
      </c>
      <c r="E75" s="22">
        <f t="shared" si="6"/>
        <v>106.66759272121129</v>
      </c>
      <c r="F75" s="28">
        <v>2065.6</v>
      </c>
      <c r="G75" s="63">
        <f t="shared" si="7"/>
        <v>37.17563903950426</v>
      </c>
    </row>
    <row r="76" spans="1:7" ht="15.75" customHeight="1">
      <c r="A76" s="31" t="s">
        <v>78</v>
      </c>
      <c r="B76" s="37" t="s">
        <v>79</v>
      </c>
      <c r="C76" s="28">
        <f>C77+C83</f>
        <v>3669.6</v>
      </c>
      <c r="D76" s="28">
        <f>D77+D83</f>
        <v>3824.2999999999997</v>
      </c>
      <c r="E76" s="22">
        <f t="shared" si="6"/>
        <v>104.21571833442336</v>
      </c>
      <c r="F76" s="28">
        <f>F77</f>
        <v>5124.4</v>
      </c>
      <c r="G76" s="63">
        <f t="shared" si="7"/>
        <v>74.62922488486457</v>
      </c>
    </row>
    <row r="77" spans="1:7" ht="15" customHeight="1">
      <c r="A77" s="32" t="s">
        <v>78</v>
      </c>
      <c r="B77" s="36" t="s">
        <v>80</v>
      </c>
      <c r="C77" s="25">
        <f>C78</f>
        <v>3669.6</v>
      </c>
      <c r="D77" s="25">
        <f>D78</f>
        <v>3669.6</v>
      </c>
      <c r="E77" s="25">
        <f>D77/C77*100</f>
        <v>100</v>
      </c>
      <c r="F77" s="25">
        <f>F78</f>
        <v>5124.4</v>
      </c>
      <c r="G77" s="62">
        <f t="shared" si="7"/>
        <v>71.61033486847242</v>
      </c>
    </row>
    <row r="78" spans="1:7" ht="33.75" customHeight="1">
      <c r="A78" s="39" t="s">
        <v>81</v>
      </c>
      <c r="B78" s="30" t="s">
        <v>82</v>
      </c>
      <c r="C78" s="25">
        <f>C82+C80+C81</f>
        <v>3669.6</v>
      </c>
      <c r="D78" s="25">
        <f>D82+D80+D81</f>
        <v>3669.6</v>
      </c>
      <c r="E78" s="25">
        <f>D78/C78*100</f>
        <v>100</v>
      </c>
      <c r="F78" s="25">
        <f>F82+F80+F81</f>
        <v>5124.4</v>
      </c>
      <c r="G78" s="62">
        <f t="shared" si="7"/>
        <v>71.61033486847242</v>
      </c>
    </row>
    <row r="79" spans="1:7" ht="15" customHeight="1">
      <c r="A79" s="39" t="s">
        <v>42</v>
      </c>
      <c r="B79" s="30"/>
      <c r="C79" s="25"/>
      <c r="D79" s="25"/>
      <c r="E79" s="25"/>
      <c r="F79" s="25"/>
      <c r="G79" s="62"/>
    </row>
    <row r="80" spans="1:7" ht="45" customHeight="1">
      <c r="A80" s="39" t="s">
        <v>83</v>
      </c>
      <c r="B80" s="30" t="s">
        <v>84</v>
      </c>
      <c r="C80" s="25">
        <v>3669.6</v>
      </c>
      <c r="D80" s="25">
        <v>3669.6</v>
      </c>
      <c r="E80" s="25">
        <f aca="true" t="shared" si="8" ref="E80:E141">D80/C80*100</f>
        <v>100</v>
      </c>
      <c r="F80" s="25">
        <v>1000</v>
      </c>
      <c r="G80" s="62">
        <f>D80/F80*100</f>
        <v>366.96</v>
      </c>
    </row>
    <row r="81" spans="1:7" ht="35.25" customHeight="1">
      <c r="A81" s="39" t="s">
        <v>85</v>
      </c>
      <c r="B81" s="30" t="s">
        <v>86</v>
      </c>
      <c r="C81" s="25">
        <v>0</v>
      </c>
      <c r="D81" s="25">
        <v>0</v>
      </c>
      <c r="E81" s="25"/>
      <c r="F81" s="25">
        <v>0</v>
      </c>
      <c r="G81" s="62"/>
    </row>
    <row r="82" spans="1:7" ht="52.5" customHeight="1">
      <c r="A82" s="39" t="s">
        <v>87</v>
      </c>
      <c r="B82" s="30" t="s">
        <v>88</v>
      </c>
      <c r="C82" s="25">
        <v>0</v>
      </c>
      <c r="D82" s="25">
        <v>0</v>
      </c>
      <c r="E82" s="25"/>
      <c r="F82" s="25">
        <v>4124.4</v>
      </c>
      <c r="G82" s="62">
        <f>D82/F82*100</f>
        <v>0</v>
      </c>
    </row>
    <row r="83" spans="1:7" ht="22.5" customHeight="1">
      <c r="A83" s="56" t="s">
        <v>254</v>
      </c>
      <c r="B83" s="49" t="s">
        <v>255</v>
      </c>
      <c r="C83" s="25">
        <f>C84</f>
        <v>0</v>
      </c>
      <c r="D83" s="25">
        <f>D84</f>
        <v>154.7</v>
      </c>
      <c r="E83" s="25"/>
      <c r="F83" s="25">
        <v>0</v>
      </c>
      <c r="G83" s="62"/>
    </row>
    <row r="84" spans="1:7" ht="30" customHeight="1">
      <c r="A84" s="56" t="s">
        <v>257</v>
      </c>
      <c r="B84" s="49" t="s">
        <v>256</v>
      </c>
      <c r="C84" s="25">
        <v>0</v>
      </c>
      <c r="D84" s="25">
        <v>154.7</v>
      </c>
      <c r="E84" s="25"/>
      <c r="F84" s="25">
        <v>0</v>
      </c>
      <c r="G84" s="62"/>
    </row>
    <row r="85" spans="1:7" ht="15.75" customHeight="1">
      <c r="A85" s="31" t="s">
        <v>89</v>
      </c>
      <c r="B85" s="37" t="s">
        <v>90</v>
      </c>
      <c r="C85" s="28">
        <f>C86+C145+C139+C142</f>
        <v>1911934.5999999999</v>
      </c>
      <c r="D85" s="28">
        <f>D86+D145+D139+D142</f>
        <v>1804486.5</v>
      </c>
      <c r="E85" s="22">
        <f t="shared" si="8"/>
        <v>94.38013727038572</v>
      </c>
      <c r="F85" s="28">
        <f>F86+F145+F139+F142</f>
        <v>1452755.7000000002</v>
      </c>
      <c r="G85" s="63">
        <f aca="true" t="shared" si="9" ref="G85:G92">D85/F85*100</f>
        <v>124.21128342501082</v>
      </c>
    </row>
    <row r="86" spans="1:7" ht="30.75" customHeight="1">
      <c r="A86" s="31" t="s">
        <v>91</v>
      </c>
      <c r="B86" s="37" t="s">
        <v>92</v>
      </c>
      <c r="C86" s="28">
        <f>C87+C113+C90+C136</f>
        <v>1903066.4</v>
      </c>
      <c r="D86" s="28">
        <f>D87+D113+D90+D136</f>
        <v>1808552.9</v>
      </c>
      <c r="E86" s="22">
        <f t="shared" si="8"/>
        <v>95.03362047693133</v>
      </c>
      <c r="F86" s="28">
        <f>F87+F113+F90+F136</f>
        <v>1459531.6</v>
      </c>
      <c r="G86" s="63">
        <f t="shared" si="9"/>
        <v>123.91324038479192</v>
      </c>
    </row>
    <row r="87" spans="1:7" ht="32.25" customHeight="1">
      <c r="A87" s="31" t="s">
        <v>93</v>
      </c>
      <c r="B87" s="37" t="s">
        <v>94</v>
      </c>
      <c r="C87" s="28">
        <f>C88</f>
        <v>805</v>
      </c>
      <c r="D87" s="28">
        <f>D88</f>
        <v>805</v>
      </c>
      <c r="E87" s="22">
        <f t="shared" si="8"/>
        <v>100</v>
      </c>
      <c r="F87" s="28">
        <f>F88</f>
        <v>267</v>
      </c>
      <c r="G87" s="63">
        <f t="shared" si="9"/>
        <v>301.498127340824</v>
      </c>
    </row>
    <row r="88" spans="1:7" ht="38.25" customHeight="1">
      <c r="A88" s="38" t="s">
        <v>95</v>
      </c>
      <c r="B88" s="36" t="s">
        <v>96</v>
      </c>
      <c r="C88" s="25">
        <f>C89</f>
        <v>805</v>
      </c>
      <c r="D88" s="25">
        <f>D89</f>
        <v>805</v>
      </c>
      <c r="E88" s="25">
        <f t="shared" si="8"/>
        <v>100</v>
      </c>
      <c r="F88" s="25">
        <f>F89</f>
        <v>267</v>
      </c>
      <c r="G88" s="62">
        <f t="shared" si="9"/>
        <v>301.498127340824</v>
      </c>
    </row>
    <row r="89" spans="1:7" ht="30" customHeight="1">
      <c r="A89" s="38" t="s">
        <v>97</v>
      </c>
      <c r="B89" s="36" t="s">
        <v>98</v>
      </c>
      <c r="C89" s="25">
        <v>805</v>
      </c>
      <c r="D89" s="25">
        <v>805</v>
      </c>
      <c r="E89" s="42">
        <f t="shared" si="8"/>
        <v>100</v>
      </c>
      <c r="F89" s="25">
        <v>267</v>
      </c>
      <c r="G89" s="62">
        <f t="shared" si="9"/>
        <v>301.498127340824</v>
      </c>
    </row>
    <row r="90" spans="1:7" ht="46.5" customHeight="1">
      <c r="A90" s="31" t="s">
        <v>99</v>
      </c>
      <c r="B90" s="37" t="s">
        <v>100</v>
      </c>
      <c r="C90" s="28">
        <f>C111+C105+C109+C91+C101+C95+C97+C99+C93+C103+C107</f>
        <v>1071869.4</v>
      </c>
      <c r="D90" s="28">
        <f>D111+D105+D109+D91+D101+D95+D97+D99+D93+D103+D107</f>
        <v>985417.2999999999</v>
      </c>
      <c r="E90" s="22">
        <f t="shared" si="8"/>
        <v>91.93445582083041</v>
      </c>
      <c r="F90" s="28">
        <f>F111+F105+F109+F91+F101+F95+F97+F99</f>
        <v>510312.1</v>
      </c>
      <c r="G90" s="63">
        <f t="shared" si="9"/>
        <v>193.10090824810936</v>
      </c>
    </row>
    <row r="91" spans="1:7" ht="105" customHeight="1">
      <c r="A91" s="38" t="s">
        <v>101</v>
      </c>
      <c r="B91" s="36" t="s">
        <v>102</v>
      </c>
      <c r="C91" s="25">
        <f>C92</f>
        <v>32975</v>
      </c>
      <c r="D91" s="25">
        <f>D92</f>
        <v>31964</v>
      </c>
      <c r="E91" s="25">
        <f t="shared" si="8"/>
        <v>96.93404094010614</v>
      </c>
      <c r="F91" s="25">
        <f>F92</f>
        <v>8693.6</v>
      </c>
      <c r="G91" s="62">
        <f t="shared" si="9"/>
        <v>367.6727707739026</v>
      </c>
    </row>
    <row r="92" spans="1:7" ht="147" customHeight="1">
      <c r="A92" s="38" t="s">
        <v>103</v>
      </c>
      <c r="B92" s="36" t="s">
        <v>104</v>
      </c>
      <c r="C92" s="25">
        <v>32975</v>
      </c>
      <c r="D92" s="25">
        <v>31964</v>
      </c>
      <c r="E92" s="25">
        <f t="shared" si="8"/>
        <v>96.93404094010614</v>
      </c>
      <c r="F92" s="25">
        <v>8693.6</v>
      </c>
      <c r="G92" s="62">
        <f t="shared" si="9"/>
        <v>367.6727707739026</v>
      </c>
    </row>
    <row r="93" spans="1:7" ht="116.25" customHeight="1">
      <c r="A93" s="57" t="s">
        <v>258</v>
      </c>
      <c r="B93" s="55" t="s">
        <v>259</v>
      </c>
      <c r="C93" s="25">
        <f>C94</f>
        <v>2836.8</v>
      </c>
      <c r="D93" s="25">
        <f>D94</f>
        <v>2127.6</v>
      </c>
      <c r="E93" s="25">
        <f t="shared" si="8"/>
        <v>74.99999999999999</v>
      </c>
      <c r="F93" s="25">
        <v>0</v>
      </c>
      <c r="G93" s="62"/>
    </row>
    <row r="94" spans="1:7" ht="132" customHeight="1">
      <c r="A94" s="57" t="s">
        <v>260</v>
      </c>
      <c r="B94" s="55" t="s">
        <v>261</v>
      </c>
      <c r="C94" s="25">
        <v>2836.8</v>
      </c>
      <c r="D94" s="25">
        <v>2127.6</v>
      </c>
      <c r="E94" s="25">
        <f t="shared" si="8"/>
        <v>74.99999999999999</v>
      </c>
      <c r="F94" s="25">
        <v>0</v>
      </c>
      <c r="G94" s="62"/>
    </row>
    <row r="95" spans="1:7" ht="82.5" customHeight="1">
      <c r="A95" s="38" t="s">
        <v>105</v>
      </c>
      <c r="B95" s="36" t="s">
        <v>106</v>
      </c>
      <c r="C95" s="25">
        <f>C96</f>
        <v>0</v>
      </c>
      <c r="D95" s="25">
        <f>D96</f>
        <v>0</v>
      </c>
      <c r="E95" s="25"/>
      <c r="F95" s="25">
        <f>F96</f>
        <v>3161.2</v>
      </c>
      <c r="G95" s="62">
        <f aca="true" t="shared" si="10" ref="G95:G102">D95/F95*100</f>
        <v>0</v>
      </c>
    </row>
    <row r="96" spans="1:7" ht="74.25" customHeight="1">
      <c r="A96" s="38" t="s">
        <v>107</v>
      </c>
      <c r="B96" s="36" t="s">
        <v>108</v>
      </c>
      <c r="C96" s="25">
        <v>0</v>
      </c>
      <c r="D96" s="25">
        <v>0</v>
      </c>
      <c r="E96" s="25"/>
      <c r="F96" s="25">
        <v>3161.2</v>
      </c>
      <c r="G96" s="62">
        <f t="shared" si="10"/>
        <v>0</v>
      </c>
    </row>
    <row r="97" spans="1:7" ht="54.75" customHeight="1">
      <c r="A97" s="38" t="s">
        <v>109</v>
      </c>
      <c r="B97" s="36" t="s">
        <v>110</v>
      </c>
      <c r="C97" s="25">
        <f>C98</f>
        <v>151675.6</v>
      </c>
      <c r="D97" s="25">
        <f>D98</f>
        <v>139562</v>
      </c>
      <c r="E97" s="25">
        <f t="shared" si="8"/>
        <v>92.0134814037327</v>
      </c>
      <c r="F97" s="25">
        <f>F98</f>
        <v>154944.4</v>
      </c>
      <c r="G97" s="62">
        <f t="shared" si="10"/>
        <v>90.07230980919607</v>
      </c>
    </row>
    <row r="98" spans="1:7" ht="45.75" customHeight="1">
      <c r="A98" s="38" t="s">
        <v>111</v>
      </c>
      <c r="B98" s="36" t="s">
        <v>112</v>
      </c>
      <c r="C98" s="25">
        <v>151675.6</v>
      </c>
      <c r="D98" s="25">
        <v>139562</v>
      </c>
      <c r="E98" s="25">
        <f t="shared" si="8"/>
        <v>92.0134814037327</v>
      </c>
      <c r="F98" s="25">
        <v>154944.4</v>
      </c>
      <c r="G98" s="62">
        <f t="shared" si="10"/>
        <v>90.07230980919607</v>
      </c>
    </row>
    <row r="99" spans="1:7" ht="73.5" customHeight="1">
      <c r="A99" s="38" t="s">
        <v>113</v>
      </c>
      <c r="B99" s="36" t="s">
        <v>114</v>
      </c>
      <c r="C99" s="25">
        <f>C100</f>
        <v>23686.7</v>
      </c>
      <c r="D99" s="25">
        <f>D100</f>
        <v>19151.6</v>
      </c>
      <c r="E99" s="25">
        <f t="shared" si="8"/>
        <v>80.85381247704407</v>
      </c>
      <c r="F99" s="25">
        <f>F100</f>
        <v>10272.9</v>
      </c>
      <c r="G99" s="62">
        <f t="shared" si="10"/>
        <v>186.42836978847257</v>
      </c>
    </row>
    <row r="100" spans="1:7" ht="88.5" customHeight="1">
      <c r="A100" s="38" t="s">
        <v>115</v>
      </c>
      <c r="B100" s="36" t="s">
        <v>116</v>
      </c>
      <c r="C100" s="25">
        <v>23686.7</v>
      </c>
      <c r="D100" s="25">
        <v>19151.6</v>
      </c>
      <c r="E100" s="25">
        <f t="shared" si="8"/>
        <v>80.85381247704407</v>
      </c>
      <c r="F100" s="25">
        <v>10272.9</v>
      </c>
      <c r="G100" s="62">
        <f t="shared" si="10"/>
        <v>186.42836978847257</v>
      </c>
    </row>
    <row r="101" spans="1:7" ht="45" customHeight="1">
      <c r="A101" s="38" t="s">
        <v>117</v>
      </c>
      <c r="B101" s="36" t="s">
        <v>118</v>
      </c>
      <c r="C101" s="25">
        <f>C102</f>
        <v>893.9</v>
      </c>
      <c r="D101" s="25">
        <f>D102</f>
        <v>893.8</v>
      </c>
      <c r="E101" s="25">
        <f t="shared" si="8"/>
        <v>99.98881306633851</v>
      </c>
      <c r="F101" s="25">
        <f>F102</f>
        <v>679</v>
      </c>
      <c r="G101" s="62">
        <f t="shared" si="10"/>
        <v>131.63475699558174</v>
      </c>
    </row>
    <row r="102" spans="1:7" ht="45.75" customHeight="1">
      <c r="A102" s="38" t="s">
        <v>119</v>
      </c>
      <c r="B102" s="36" t="s">
        <v>120</v>
      </c>
      <c r="C102" s="25">
        <v>893.9</v>
      </c>
      <c r="D102" s="25">
        <v>893.8</v>
      </c>
      <c r="E102" s="25">
        <f t="shared" si="8"/>
        <v>99.98881306633851</v>
      </c>
      <c r="F102" s="25">
        <v>679</v>
      </c>
      <c r="G102" s="62">
        <f t="shared" si="10"/>
        <v>131.63475699558174</v>
      </c>
    </row>
    <row r="103" spans="1:7" ht="45.75" customHeight="1">
      <c r="A103" s="54" t="s">
        <v>262</v>
      </c>
      <c r="B103" s="55" t="s">
        <v>263</v>
      </c>
      <c r="C103" s="51">
        <f>C104</f>
        <v>8314.2</v>
      </c>
      <c r="D103" s="51">
        <f>D104</f>
        <v>8314.2</v>
      </c>
      <c r="E103" s="25">
        <f>D103/C103*100</f>
        <v>100</v>
      </c>
      <c r="F103" s="25">
        <v>0</v>
      </c>
      <c r="G103" s="62"/>
    </row>
    <row r="104" spans="1:7" ht="45.75" customHeight="1">
      <c r="A104" s="54" t="s">
        <v>264</v>
      </c>
      <c r="B104" s="55" t="s">
        <v>265</v>
      </c>
      <c r="C104" s="25">
        <v>8314.2</v>
      </c>
      <c r="D104" s="25">
        <v>8314.2</v>
      </c>
      <c r="E104" s="25">
        <f>D104/C104*100</f>
        <v>100</v>
      </c>
      <c r="F104" s="25">
        <v>0</v>
      </c>
      <c r="G104" s="62"/>
    </row>
    <row r="105" spans="1:7" ht="125.25" customHeight="1">
      <c r="A105" s="32" t="s">
        <v>121</v>
      </c>
      <c r="B105" s="36" t="s">
        <v>122</v>
      </c>
      <c r="C105" s="25">
        <f>C106</f>
        <v>22486</v>
      </c>
      <c r="D105" s="25">
        <f>D106</f>
        <v>22386.3</v>
      </c>
      <c r="E105" s="25">
        <f t="shared" si="8"/>
        <v>99.5566130036467</v>
      </c>
      <c r="F105" s="25">
        <f>F106</f>
        <v>21567.1</v>
      </c>
      <c r="G105" s="62">
        <f>D105/F105*100</f>
        <v>103.79837808513895</v>
      </c>
    </row>
    <row r="106" spans="1:7" ht="130.5" customHeight="1">
      <c r="A106" s="32" t="s">
        <v>123</v>
      </c>
      <c r="B106" s="36" t="s">
        <v>124</v>
      </c>
      <c r="C106" s="25">
        <v>22486</v>
      </c>
      <c r="D106" s="25">
        <v>22386.3</v>
      </c>
      <c r="E106" s="25">
        <f t="shared" si="8"/>
        <v>99.5566130036467</v>
      </c>
      <c r="F106" s="25">
        <v>21567.1</v>
      </c>
      <c r="G106" s="62">
        <f>D106/F106*100</f>
        <v>103.79837808513895</v>
      </c>
    </row>
    <row r="107" spans="1:7" ht="40.5" customHeight="1">
      <c r="A107" s="57" t="s">
        <v>266</v>
      </c>
      <c r="B107" s="55" t="s">
        <v>267</v>
      </c>
      <c r="C107" s="51">
        <f>C108</f>
        <v>82233.5</v>
      </c>
      <c r="D107" s="51">
        <f>D108</f>
        <v>82146.6</v>
      </c>
      <c r="E107" s="25"/>
      <c r="F107" s="25">
        <v>0</v>
      </c>
      <c r="G107" s="62"/>
    </row>
    <row r="108" spans="1:7" ht="42" customHeight="1">
      <c r="A108" s="57" t="s">
        <v>268</v>
      </c>
      <c r="B108" s="55" t="s">
        <v>269</v>
      </c>
      <c r="C108" s="25">
        <v>82233.5</v>
      </c>
      <c r="D108" s="25">
        <v>82146.6</v>
      </c>
      <c r="E108" s="25"/>
      <c r="F108" s="25">
        <v>0</v>
      </c>
      <c r="G108" s="62"/>
    </row>
    <row r="109" spans="1:7" ht="59.25" customHeight="1">
      <c r="A109" s="32" t="s">
        <v>125</v>
      </c>
      <c r="B109" s="36" t="s">
        <v>126</v>
      </c>
      <c r="C109" s="25">
        <f>C110</f>
        <v>591618.7</v>
      </c>
      <c r="D109" s="25">
        <f>D110</f>
        <v>584160</v>
      </c>
      <c r="E109" s="25">
        <f t="shared" si="8"/>
        <v>98.73927244017136</v>
      </c>
      <c r="F109" s="25">
        <v>275433.1</v>
      </c>
      <c r="G109" s="62">
        <f aca="true" t="shared" si="11" ref="G109:G123">D109/F109*100</f>
        <v>212.0877991788206</v>
      </c>
    </row>
    <row r="110" spans="1:7" ht="67.5" customHeight="1">
      <c r="A110" s="32" t="s">
        <v>127</v>
      </c>
      <c r="B110" s="36" t="s">
        <v>128</v>
      </c>
      <c r="C110" s="25">
        <v>591618.7</v>
      </c>
      <c r="D110" s="25">
        <v>584160</v>
      </c>
      <c r="E110" s="25">
        <f t="shared" si="8"/>
        <v>98.73927244017136</v>
      </c>
      <c r="F110" s="25">
        <v>275433.1</v>
      </c>
      <c r="G110" s="62">
        <f t="shared" si="11"/>
        <v>212.0877991788206</v>
      </c>
    </row>
    <row r="111" spans="1:7" ht="15" customHeight="1">
      <c r="A111" s="32" t="s">
        <v>129</v>
      </c>
      <c r="B111" s="36" t="s">
        <v>130</v>
      </c>
      <c r="C111" s="25">
        <f>C112</f>
        <v>155149</v>
      </c>
      <c r="D111" s="25">
        <f>D112</f>
        <v>94711.2</v>
      </c>
      <c r="E111" s="25">
        <f t="shared" si="8"/>
        <v>61.04531772683034</v>
      </c>
      <c r="F111" s="25">
        <f>F112</f>
        <v>35560.8</v>
      </c>
      <c r="G111" s="62">
        <f t="shared" si="11"/>
        <v>266.33596544509686</v>
      </c>
    </row>
    <row r="112" spans="1:7" ht="15" customHeight="1">
      <c r="A112" s="32" t="s">
        <v>131</v>
      </c>
      <c r="B112" s="36" t="s">
        <v>132</v>
      </c>
      <c r="C112" s="25">
        <v>155149</v>
      </c>
      <c r="D112" s="25">
        <v>94711.2</v>
      </c>
      <c r="E112" s="25">
        <f t="shared" si="8"/>
        <v>61.04531772683034</v>
      </c>
      <c r="F112" s="25">
        <v>35560.8</v>
      </c>
      <c r="G112" s="62">
        <f t="shared" si="11"/>
        <v>266.33596544509686</v>
      </c>
    </row>
    <row r="113" spans="1:7" ht="36" customHeight="1">
      <c r="A113" s="13" t="s">
        <v>133</v>
      </c>
      <c r="B113" s="4" t="s">
        <v>134</v>
      </c>
      <c r="C113" s="11">
        <f>C116+C118+C134+C114+C122+C120+C128+C124+C130+C126+C132</f>
        <v>822392</v>
      </c>
      <c r="D113" s="11">
        <f>D116+D118+D134+D114+D122+D120+D128+D124+D130+D126+D132</f>
        <v>814330.6000000001</v>
      </c>
      <c r="E113" s="33">
        <f t="shared" si="8"/>
        <v>99.0197618653878</v>
      </c>
      <c r="F113" s="11">
        <f>F116+F118+F134+F114+F122+F120+F128+F124+F130</f>
        <v>844452.5</v>
      </c>
      <c r="G113" s="63">
        <f t="shared" si="11"/>
        <v>96.43296692235502</v>
      </c>
    </row>
    <row r="114" spans="1:7" ht="48" customHeight="1">
      <c r="A114" s="10" t="s">
        <v>135</v>
      </c>
      <c r="B114" s="3" t="s">
        <v>136</v>
      </c>
      <c r="C114" s="9">
        <f>C115</f>
        <v>16879</v>
      </c>
      <c r="D114" s="9">
        <f>D115</f>
        <v>15882.2</v>
      </c>
      <c r="E114" s="9">
        <f t="shared" si="8"/>
        <v>94.09443687422241</v>
      </c>
      <c r="F114" s="9">
        <f>F115</f>
        <v>17970.1</v>
      </c>
      <c r="G114" s="62">
        <f t="shared" si="11"/>
        <v>88.38125553001932</v>
      </c>
    </row>
    <row r="115" spans="1:7" ht="48" customHeight="1">
      <c r="A115" s="12" t="s">
        <v>137</v>
      </c>
      <c r="B115" s="3" t="s">
        <v>138</v>
      </c>
      <c r="C115" s="9">
        <v>16879</v>
      </c>
      <c r="D115" s="9">
        <v>15882.2</v>
      </c>
      <c r="E115" s="9">
        <f t="shared" si="8"/>
        <v>94.09443687422241</v>
      </c>
      <c r="F115" s="9">
        <v>17970.1</v>
      </c>
      <c r="G115" s="62">
        <f t="shared" si="11"/>
        <v>88.38125553001932</v>
      </c>
    </row>
    <row r="116" spans="1:7" ht="30" customHeight="1">
      <c r="A116" s="10" t="s">
        <v>139</v>
      </c>
      <c r="B116" s="3" t="s">
        <v>140</v>
      </c>
      <c r="C116" s="9">
        <f>C117</f>
        <v>12166</v>
      </c>
      <c r="D116" s="9">
        <f>D117</f>
        <v>11312.4</v>
      </c>
      <c r="E116" s="9">
        <f t="shared" si="8"/>
        <v>92.98372513562386</v>
      </c>
      <c r="F116" s="9">
        <f>F117</f>
        <v>27811.2</v>
      </c>
      <c r="G116" s="62">
        <f t="shared" si="11"/>
        <v>40.67569899896444</v>
      </c>
    </row>
    <row r="117" spans="1:7" ht="30" customHeight="1">
      <c r="A117" s="12" t="s">
        <v>141</v>
      </c>
      <c r="B117" s="3" t="s">
        <v>142</v>
      </c>
      <c r="C117" s="9">
        <v>12166</v>
      </c>
      <c r="D117" s="9">
        <v>11312.4</v>
      </c>
      <c r="E117" s="9">
        <f t="shared" si="8"/>
        <v>92.98372513562386</v>
      </c>
      <c r="F117" s="9">
        <v>27811.2</v>
      </c>
      <c r="G117" s="62">
        <f t="shared" si="11"/>
        <v>40.67569899896444</v>
      </c>
    </row>
    <row r="118" spans="1:7" ht="74.25" customHeight="1">
      <c r="A118" s="10" t="s">
        <v>166</v>
      </c>
      <c r="B118" s="2" t="s">
        <v>167</v>
      </c>
      <c r="C118" s="9">
        <f>C119</f>
        <v>18388</v>
      </c>
      <c r="D118" s="9">
        <f>D119</f>
        <v>15542.9</v>
      </c>
      <c r="E118" s="9">
        <f t="shared" si="8"/>
        <v>84.52740917989993</v>
      </c>
      <c r="F118" s="9">
        <f>F119</f>
        <v>15354.7</v>
      </c>
      <c r="G118" s="62">
        <f t="shared" si="11"/>
        <v>101.22568334125708</v>
      </c>
    </row>
    <row r="119" spans="1:7" ht="75" customHeight="1">
      <c r="A119" s="10" t="s">
        <v>168</v>
      </c>
      <c r="B119" s="2" t="s">
        <v>169</v>
      </c>
      <c r="C119" s="9">
        <v>18388</v>
      </c>
      <c r="D119" s="9">
        <v>15542.9</v>
      </c>
      <c r="E119" s="9">
        <f t="shared" si="8"/>
        <v>84.52740917989993</v>
      </c>
      <c r="F119" s="9">
        <v>15354.7</v>
      </c>
      <c r="G119" s="62">
        <f t="shared" si="11"/>
        <v>101.22568334125708</v>
      </c>
    </row>
    <row r="120" spans="1:7" ht="87" customHeight="1">
      <c r="A120" s="16" t="s">
        <v>170</v>
      </c>
      <c r="B120" s="2" t="s">
        <v>171</v>
      </c>
      <c r="C120" s="9">
        <f>C121</f>
        <v>9621</v>
      </c>
      <c r="D120" s="9">
        <f>D121</f>
        <v>9077.4</v>
      </c>
      <c r="E120" s="9">
        <f t="shared" si="8"/>
        <v>94.34985968194573</v>
      </c>
      <c r="F120" s="9">
        <f>F121</f>
        <v>12667.8</v>
      </c>
      <c r="G120" s="62">
        <f t="shared" si="11"/>
        <v>71.65727277033108</v>
      </c>
    </row>
    <row r="121" spans="1:7" ht="81.75" customHeight="1">
      <c r="A121" s="10" t="s">
        <v>172</v>
      </c>
      <c r="B121" s="2" t="s">
        <v>173</v>
      </c>
      <c r="C121" s="9">
        <v>9621</v>
      </c>
      <c r="D121" s="9">
        <v>9077.4</v>
      </c>
      <c r="E121" s="9">
        <f t="shared" si="8"/>
        <v>94.34985968194573</v>
      </c>
      <c r="F121" s="9">
        <v>12667.8</v>
      </c>
      <c r="G121" s="62">
        <f t="shared" si="11"/>
        <v>71.65727277033108</v>
      </c>
    </row>
    <row r="122" spans="1:7" ht="57" customHeight="1">
      <c r="A122" s="10" t="s">
        <v>174</v>
      </c>
      <c r="B122" s="2" t="s">
        <v>175</v>
      </c>
      <c r="C122" s="9">
        <f>C123</f>
        <v>4802</v>
      </c>
      <c r="D122" s="9">
        <f>D123</f>
        <v>4701.9</v>
      </c>
      <c r="E122" s="9">
        <f t="shared" si="8"/>
        <v>97.91545189504373</v>
      </c>
      <c r="F122" s="9">
        <f>F123</f>
        <v>4754.2</v>
      </c>
      <c r="G122" s="62">
        <f t="shared" si="11"/>
        <v>98.89992007067436</v>
      </c>
    </row>
    <row r="123" spans="1:7" ht="48" customHeight="1">
      <c r="A123" s="10" t="s">
        <v>176</v>
      </c>
      <c r="B123" s="2" t="s">
        <v>177</v>
      </c>
      <c r="C123" s="9">
        <v>4802</v>
      </c>
      <c r="D123" s="9">
        <v>4701.9</v>
      </c>
      <c r="E123" s="9">
        <f t="shared" si="8"/>
        <v>97.91545189504373</v>
      </c>
      <c r="F123" s="9">
        <v>4754.2</v>
      </c>
      <c r="G123" s="62">
        <f t="shared" si="11"/>
        <v>98.89992007067436</v>
      </c>
    </row>
    <row r="124" spans="1:7" ht="45" customHeight="1">
      <c r="A124" s="15" t="s">
        <v>178</v>
      </c>
      <c r="B124" s="2" t="s">
        <v>179</v>
      </c>
      <c r="C124" s="9">
        <f>C125</f>
        <v>1</v>
      </c>
      <c r="D124" s="9">
        <f>D125</f>
        <v>0</v>
      </c>
      <c r="E124" s="9">
        <f t="shared" si="8"/>
        <v>0</v>
      </c>
      <c r="F124" s="9">
        <f>F125</f>
        <v>0</v>
      </c>
      <c r="G124" s="62"/>
    </row>
    <row r="125" spans="1:7" ht="45" customHeight="1">
      <c r="A125" s="15" t="s">
        <v>180</v>
      </c>
      <c r="B125" s="2" t="s">
        <v>181</v>
      </c>
      <c r="C125" s="9">
        <v>1</v>
      </c>
      <c r="D125" s="9">
        <v>0</v>
      </c>
      <c r="E125" s="9">
        <f t="shared" si="8"/>
        <v>0</v>
      </c>
      <c r="F125" s="9">
        <v>0</v>
      </c>
      <c r="G125" s="62"/>
    </row>
    <row r="126" spans="1:7" ht="93" customHeight="1">
      <c r="A126" s="58" t="s">
        <v>270</v>
      </c>
      <c r="B126" s="59" t="s">
        <v>271</v>
      </c>
      <c r="C126" s="60">
        <f>C127</f>
        <v>1201</v>
      </c>
      <c r="D126" s="60">
        <f>D127</f>
        <v>1186.8</v>
      </c>
      <c r="E126" s="9">
        <f>D126/C126*100</f>
        <v>98.81765195670275</v>
      </c>
      <c r="F126" s="9">
        <v>0</v>
      </c>
      <c r="G126" s="62"/>
    </row>
    <row r="127" spans="1:7" ht="87" customHeight="1">
      <c r="A127" s="58" t="s">
        <v>272</v>
      </c>
      <c r="B127" s="59" t="s">
        <v>273</v>
      </c>
      <c r="C127" s="9">
        <v>1201</v>
      </c>
      <c r="D127" s="9">
        <v>1186.8</v>
      </c>
      <c r="E127" s="9">
        <f>D127/C127*100</f>
        <v>98.81765195670275</v>
      </c>
      <c r="F127" s="9">
        <v>0</v>
      </c>
      <c r="G127" s="62"/>
    </row>
    <row r="128" spans="1:7" ht="60" customHeight="1">
      <c r="A128" s="10" t="s">
        <v>182</v>
      </c>
      <c r="B128" s="2" t="s">
        <v>183</v>
      </c>
      <c r="C128" s="9">
        <f>C129</f>
        <v>0</v>
      </c>
      <c r="D128" s="9">
        <f>D129</f>
        <v>0</v>
      </c>
      <c r="E128" s="9"/>
      <c r="F128" s="9">
        <f>F129</f>
        <v>1169.2</v>
      </c>
      <c r="G128" s="62">
        <f>D128/F128*100</f>
        <v>0</v>
      </c>
    </row>
    <row r="129" spans="1:7" ht="75" customHeight="1">
      <c r="A129" s="10" t="s">
        <v>184</v>
      </c>
      <c r="B129" s="2" t="s">
        <v>185</v>
      </c>
      <c r="C129" s="9">
        <v>0</v>
      </c>
      <c r="D129" s="9">
        <v>0</v>
      </c>
      <c r="E129" s="9"/>
      <c r="F129" s="9">
        <v>1169.2</v>
      </c>
      <c r="G129" s="62">
        <f>D129/F129*100</f>
        <v>0</v>
      </c>
    </row>
    <row r="130" spans="1:7" ht="60" customHeight="1">
      <c r="A130" s="10" t="s">
        <v>186</v>
      </c>
      <c r="B130" s="2" t="s">
        <v>187</v>
      </c>
      <c r="C130" s="9">
        <f>C131</f>
        <v>19920</v>
      </c>
      <c r="D130" s="9">
        <f>D131</f>
        <v>19117.8</v>
      </c>
      <c r="E130" s="9">
        <f t="shared" si="8"/>
        <v>95.97289156626506</v>
      </c>
      <c r="F130" s="9">
        <f>F131</f>
        <v>6131.4</v>
      </c>
      <c r="G130" s="62">
        <f>D130/F130*100</f>
        <v>311.801546139544</v>
      </c>
    </row>
    <row r="131" spans="1:7" ht="63" customHeight="1">
      <c r="A131" s="10" t="s">
        <v>188</v>
      </c>
      <c r="B131" s="2" t="s">
        <v>189</v>
      </c>
      <c r="C131" s="9">
        <v>19920</v>
      </c>
      <c r="D131" s="9">
        <v>19117.8</v>
      </c>
      <c r="E131" s="9">
        <f t="shared" si="8"/>
        <v>95.97289156626506</v>
      </c>
      <c r="F131" s="9">
        <v>6131.4</v>
      </c>
      <c r="G131" s="62">
        <f>D131/F131*100</f>
        <v>311.801546139544</v>
      </c>
    </row>
    <row r="132" spans="1:7" ht="37.5" customHeight="1">
      <c r="A132" s="57" t="s">
        <v>274</v>
      </c>
      <c r="B132" s="59" t="s">
        <v>275</v>
      </c>
      <c r="C132" s="60">
        <f>C133</f>
        <v>657</v>
      </c>
      <c r="D132" s="60">
        <f>D133</f>
        <v>0</v>
      </c>
      <c r="E132" s="9"/>
      <c r="F132" s="9">
        <v>0</v>
      </c>
      <c r="G132" s="62"/>
    </row>
    <row r="133" spans="1:7" ht="55.5" customHeight="1">
      <c r="A133" s="57" t="s">
        <v>276</v>
      </c>
      <c r="B133" s="59" t="s">
        <v>277</v>
      </c>
      <c r="C133" s="9">
        <v>657</v>
      </c>
      <c r="D133" s="9">
        <v>0</v>
      </c>
      <c r="E133" s="9"/>
      <c r="F133" s="9">
        <v>0</v>
      </c>
      <c r="G133" s="62"/>
    </row>
    <row r="134" spans="1:7" ht="21" customHeight="1">
      <c r="A134" s="15" t="s">
        <v>190</v>
      </c>
      <c r="B134" s="2" t="s">
        <v>191</v>
      </c>
      <c r="C134" s="9">
        <f>C135</f>
        <v>738757</v>
      </c>
      <c r="D134" s="9">
        <f>D135</f>
        <v>737509.2</v>
      </c>
      <c r="E134" s="9">
        <f t="shared" si="8"/>
        <v>99.8310946630624</v>
      </c>
      <c r="F134" s="9">
        <f>F135</f>
        <v>758593.9</v>
      </c>
      <c r="G134" s="62">
        <f aca="true" t="shared" si="12" ref="G134:G147">D134/F134*100</f>
        <v>97.2205550295092</v>
      </c>
    </row>
    <row r="135" spans="1:7" ht="18.75" customHeight="1">
      <c r="A135" s="15" t="s">
        <v>192</v>
      </c>
      <c r="B135" s="2" t="s">
        <v>193</v>
      </c>
      <c r="C135" s="9">
        <v>738757</v>
      </c>
      <c r="D135" s="9">
        <v>737509.2</v>
      </c>
      <c r="E135" s="9">
        <f t="shared" si="8"/>
        <v>99.8310946630624</v>
      </c>
      <c r="F135" s="9">
        <v>758593.9</v>
      </c>
      <c r="G135" s="62">
        <f t="shared" si="12"/>
        <v>97.2205550295092</v>
      </c>
    </row>
    <row r="136" spans="1:7" ht="22.5" customHeight="1">
      <c r="A136" s="17" t="s">
        <v>194</v>
      </c>
      <c r="B136" s="18" t="s">
        <v>195</v>
      </c>
      <c r="C136" s="11">
        <f>C137</f>
        <v>8000</v>
      </c>
      <c r="D136" s="11">
        <f>D137</f>
        <v>8000</v>
      </c>
      <c r="E136" s="33">
        <f t="shared" si="8"/>
        <v>100</v>
      </c>
      <c r="F136" s="11">
        <f>F137</f>
        <v>104500</v>
      </c>
      <c r="G136" s="63">
        <f t="shared" si="12"/>
        <v>7.655502392344498</v>
      </c>
    </row>
    <row r="137" spans="1:7" ht="41.25" customHeight="1">
      <c r="A137" s="14" t="s">
        <v>196</v>
      </c>
      <c r="B137" s="2" t="s">
        <v>197</v>
      </c>
      <c r="C137" s="9">
        <f>C138</f>
        <v>8000</v>
      </c>
      <c r="D137" s="9">
        <f>D138</f>
        <v>8000</v>
      </c>
      <c r="E137" s="9">
        <f t="shared" si="8"/>
        <v>100</v>
      </c>
      <c r="F137" s="9">
        <f>F138</f>
        <v>104500</v>
      </c>
      <c r="G137" s="62">
        <f t="shared" si="12"/>
        <v>7.655502392344498</v>
      </c>
    </row>
    <row r="138" spans="1:7" ht="36" customHeight="1">
      <c r="A138" s="14" t="s">
        <v>198</v>
      </c>
      <c r="B138" s="2" t="s">
        <v>199</v>
      </c>
      <c r="C138" s="9">
        <v>8000</v>
      </c>
      <c r="D138" s="9">
        <v>8000</v>
      </c>
      <c r="E138" s="9">
        <f t="shared" si="8"/>
        <v>100</v>
      </c>
      <c r="F138" s="9">
        <v>104500</v>
      </c>
      <c r="G138" s="62">
        <f t="shared" si="12"/>
        <v>7.655502392344498</v>
      </c>
    </row>
    <row r="139" spans="1:7" ht="20.25" customHeight="1">
      <c r="A139" s="17" t="s">
        <v>200</v>
      </c>
      <c r="B139" s="18" t="s">
        <v>201</v>
      </c>
      <c r="C139" s="11">
        <f>C140</f>
        <v>6877</v>
      </c>
      <c r="D139" s="11">
        <f>D140</f>
        <v>6700</v>
      </c>
      <c r="E139" s="33">
        <f t="shared" si="8"/>
        <v>97.4262032863167</v>
      </c>
      <c r="F139" s="11">
        <f>F140</f>
        <v>403</v>
      </c>
      <c r="G139" s="63">
        <f t="shared" si="12"/>
        <v>1662.531017369727</v>
      </c>
    </row>
    <row r="140" spans="1:7" ht="33" customHeight="1">
      <c r="A140" s="14" t="s">
        <v>202</v>
      </c>
      <c r="B140" s="2" t="s">
        <v>203</v>
      </c>
      <c r="C140" s="9">
        <f>C141</f>
        <v>6877</v>
      </c>
      <c r="D140" s="9">
        <f>D141</f>
        <v>6700</v>
      </c>
      <c r="E140" s="9">
        <f t="shared" si="8"/>
        <v>97.4262032863167</v>
      </c>
      <c r="F140" s="9">
        <f>F141</f>
        <v>403</v>
      </c>
      <c r="G140" s="62">
        <f t="shared" si="12"/>
        <v>1662.531017369727</v>
      </c>
    </row>
    <row r="141" spans="1:7" ht="33" customHeight="1">
      <c r="A141" s="14" t="s">
        <v>202</v>
      </c>
      <c r="B141" s="2" t="s">
        <v>204</v>
      </c>
      <c r="C141" s="9">
        <v>6877</v>
      </c>
      <c r="D141" s="9">
        <v>6700</v>
      </c>
      <c r="E141" s="9">
        <f t="shared" si="8"/>
        <v>97.4262032863167</v>
      </c>
      <c r="F141" s="9">
        <v>403</v>
      </c>
      <c r="G141" s="62">
        <f t="shared" si="12"/>
        <v>1662.531017369727</v>
      </c>
    </row>
    <row r="142" spans="1:7" ht="75.75" customHeight="1">
      <c r="A142" s="20" t="s">
        <v>161</v>
      </c>
      <c r="B142" s="21" t="s">
        <v>15</v>
      </c>
      <c r="C142" s="22">
        <f>C143</f>
        <v>1991.2</v>
      </c>
      <c r="D142" s="22">
        <f>D143</f>
        <v>28.6</v>
      </c>
      <c r="E142" s="33">
        <f>D142/C142*100</f>
        <v>1.4363198071514665</v>
      </c>
      <c r="F142" s="22">
        <f>F143</f>
        <v>103.1</v>
      </c>
      <c r="G142" s="63">
        <f t="shared" si="12"/>
        <v>27.740058195926288</v>
      </c>
    </row>
    <row r="143" spans="1:7" ht="121.5" customHeight="1">
      <c r="A143" s="23" t="s">
        <v>163</v>
      </c>
      <c r="B143" s="24" t="s">
        <v>162</v>
      </c>
      <c r="C143" s="25">
        <f>C144</f>
        <v>1991.2</v>
      </c>
      <c r="D143" s="25">
        <f>D144</f>
        <v>28.6</v>
      </c>
      <c r="E143" s="9">
        <f>D143/C143*100</f>
        <v>1.4363198071514665</v>
      </c>
      <c r="F143" s="25">
        <f>F144</f>
        <v>103.1</v>
      </c>
      <c r="G143" s="62">
        <f t="shared" si="12"/>
        <v>27.740058195926288</v>
      </c>
    </row>
    <row r="144" spans="1:7" ht="99.75" customHeight="1">
      <c r="A144" s="23" t="s">
        <v>165</v>
      </c>
      <c r="B144" s="24" t="s">
        <v>164</v>
      </c>
      <c r="C144" s="25">
        <v>1991.2</v>
      </c>
      <c r="D144" s="25">
        <v>28.6</v>
      </c>
      <c r="E144" s="9">
        <f>D144/C144*100</f>
        <v>1.4363198071514665</v>
      </c>
      <c r="F144" s="25">
        <v>103.1</v>
      </c>
      <c r="G144" s="62">
        <f t="shared" si="12"/>
        <v>27.740058195926288</v>
      </c>
    </row>
    <row r="145" spans="1:7" ht="48" customHeight="1">
      <c r="A145" s="26" t="s">
        <v>205</v>
      </c>
      <c r="B145" s="27" t="s">
        <v>206</v>
      </c>
      <c r="C145" s="28">
        <f>C146</f>
        <v>0</v>
      </c>
      <c r="D145" s="28">
        <f>D146</f>
        <v>-10795</v>
      </c>
      <c r="E145" s="9"/>
      <c r="F145" s="28">
        <f>F146</f>
        <v>-7282</v>
      </c>
      <c r="G145" s="63">
        <f t="shared" si="12"/>
        <v>148.24224114254326</v>
      </c>
    </row>
    <row r="146" spans="1:7" ht="67.5" customHeight="1">
      <c r="A146" s="29" t="s">
        <v>207</v>
      </c>
      <c r="B146" s="30" t="s">
        <v>208</v>
      </c>
      <c r="C146" s="25">
        <v>0</v>
      </c>
      <c r="D146" s="25">
        <v>-10795</v>
      </c>
      <c r="E146" s="9"/>
      <c r="F146" s="25">
        <v>-7282</v>
      </c>
      <c r="G146" s="62">
        <f t="shared" si="12"/>
        <v>148.24224114254326</v>
      </c>
    </row>
    <row r="147" spans="1:7" ht="28.5" customHeight="1">
      <c r="A147" s="31" t="s">
        <v>209</v>
      </c>
      <c r="B147" s="30"/>
      <c r="C147" s="28">
        <f>C85+C6</f>
        <v>3113892.2</v>
      </c>
      <c r="D147" s="28">
        <f>D85+D6</f>
        <v>3057931.4</v>
      </c>
      <c r="E147" s="33">
        <f>D147/C147*100</f>
        <v>98.20286649614908</v>
      </c>
      <c r="F147" s="28">
        <f>F85+F6</f>
        <v>2462868</v>
      </c>
      <c r="G147" s="63">
        <f t="shared" si="12"/>
        <v>124.1614004485827</v>
      </c>
    </row>
  </sheetData>
  <sheetProtection/>
  <mergeCells count="9">
    <mergeCell ref="A2:F2"/>
    <mergeCell ref="B4:B5"/>
    <mergeCell ref="A4:A5"/>
    <mergeCell ref="D4:D5"/>
    <mergeCell ref="G4:G5"/>
    <mergeCell ref="C4:C5"/>
    <mergeCell ref="E4:E5"/>
    <mergeCell ref="F4:F5"/>
  </mergeCells>
  <printOptions/>
  <pageMargins left="0.6692913385826772" right="0.1968503937007874" top="0.3937007874015748" bottom="0.2362204724409449" header="0.15748031496062992" footer="0.15748031496062992"/>
  <pageSetup horizontalDpi="600" verticalDpi="600" orientation="landscape" paperSize="9" scale="6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exif_MSED_6bc3e19631a4b139c60b90bbc4442b4692ebfc6af1a6a8e0799a81bbd0a6e600</dc:description>
  <cp:lastModifiedBy>ИвановаТВ</cp:lastModifiedBy>
  <cp:lastPrinted>2022-03-31T08:01:05Z</cp:lastPrinted>
  <dcterms:created xsi:type="dcterms:W3CDTF">2009-10-07T10:28:13Z</dcterms:created>
  <dcterms:modified xsi:type="dcterms:W3CDTF">2022-08-02T08:25:46Z</dcterms:modified>
  <cp:category/>
  <cp:version/>
  <cp:contentType/>
  <cp:contentStatus/>
</cp:coreProperties>
</file>