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525" windowWidth="25575" windowHeight="10170"/>
  </bookViews>
  <sheets>
    <sheet name="Отчет по расходам 2024 годовой" sheetId="5" r:id="rId1"/>
  </sheets>
  <calcPr calcId="145621"/>
</workbook>
</file>

<file path=xl/calcChain.xml><?xml version="1.0" encoding="utf-8"?>
<calcChain xmlns="http://schemas.openxmlformats.org/spreadsheetml/2006/main">
  <c r="H24" i="5" l="1"/>
  <c r="H25" i="5"/>
  <c r="H23" i="5"/>
  <c r="F6" i="5" l="1"/>
  <c r="E25" i="5"/>
  <c r="D25" i="5"/>
  <c r="I16" i="5"/>
  <c r="I25" i="5" l="1"/>
  <c r="G25" i="5"/>
  <c r="F25" i="5"/>
  <c r="H26" i="5"/>
  <c r="E24" i="5"/>
  <c r="D24" i="5"/>
  <c r="D26" i="5" s="1"/>
  <c r="C24" i="5"/>
  <c r="C26" i="5" s="1"/>
  <c r="I23" i="5"/>
  <c r="G23" i="5"/>
  <c r="F23" i="5"/>
  <c r="I22" i="5"/>
  <c r="G22" i="5"/>
  <c r="F22" i="5"/>
  <c r="I21" i="5"/>
  <c r="I20" i="5"/>
  <c r="G20" i="5"/>
  <c r="F20" i="5"/>
  <c r="I19" i="5"/>
  <c r="G19" i="5"/>
  <c r="F19" i="5"/>
  <c r="I18" i="5"/>
  <c r="G18" i="5"/>
  <c r="F18" i="5"/>
  <c r="I17" i="5"/>
  <c r="G17" i="5"/>
  <c r="F17" i="5"/>
  <c r="G16" i="5"/>
  <c r="F16" i="5"/>
  <c r="I15" i="5"/>
  <c r="G15" i="5"/>
  <c r="F15" i="5"/>
  <c r="I14" i="5"/>
  <c r="G14" i="5"/>
  <c r="F14" i="5"/>
  <c r="I13" i="5"/>
  <c r="G13" i="5"/>
  <c r="F13" i="5"/>
  <c r="I12" i="5"/>
  <c r="G12" i="5"/>
  <c r="F12" i="5"/>
  <c r="I11" i="5"/>
  <c r="G11" i="5"/>
  <c r="F11" i="5"/>
  <c r="I10" i="5"/>
  <c r="G10" i="5"/>
  <c r="F10" i="5"/>
  <c r="I9" i="5"/>
  <c r="G9" i="5"/>
  <c r="F9" i="5"/>
  <c r="I8" i="5"/>
  <c r="G8" i="5"/>
  <c r="F8" i="5"/>
  <c r="I7" i="5"/>
  <c r="G7" i="5"/>
  <c r="F7" i="5"/>
  <c r="I6" i="5"/>
  <c r="G6" i="5"/>
  <c r="I24" i="5" l="1"/>
  <c r="F24" i="5"/>
  <c r="G24" i="5"/>
  <c r="E26" i="5"/>
  <c r="I26" i="5" l="1"/>
  <c r="G26" i="5"/>
  <c r="F26" i="5"/>
</calcChain>
</file>

<file path=xl/sharedStrings.xml><?xml version="1.0" encoding="utf-8"?>
<sst xmlns="http://schemas.openxmlformats.org/spreadsheetml/2006/main" count="51" uniqueCount="51">
  <si>
    <t>1300000000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</si>
  <si>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</si>
  <si>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0400000000</t>
  </si>
  <si>
    <t>Муниципальная программа "Социальная защита населения"</t>
  </si>
  <si>
    <t>1400000000</t>
  </si>
  <si>
    <t>Муниципальная программа "Развитие и функционирование дорожно-транспортного комплекса"</t>
  </si>
  <si>
    <t>0500000000</t>
  </si>
  <si>
    <t>Муниципальная программа "Спорт"</t>
  </si>
  <si>
    <t>1500000000</t>
  </si>
  <si>
    <t>Муниципальная программа "Цифровое муниципальное образование"</t>
  </si>
  <si>
    <t>0600000000</t>
  </si>
  <si>
    <t>Муниципальная программа "Развитие сельского хозяйства"</t>
  </si>
  <si>
    <t>0700000000</t>
  </si>
  <si>
    <t>Муниципальная программа "Экология и окружающая среда"</t>
  </si>
  <si>
    <t>0800000000</t>
  </si>
  <si>
    <t>Муниципальная программа "Безопасность и обеспечение безопасности жизнедеятельности населения"</t>
  </si>
  <si>
    <t>1700000000</t>
  </si>
  <si>
    <t>Муниципальная программа "Формирование современной комфортной городской среды"</t>
  </si>
  <si>
    <t>0100000000</t>
  </si>
  <si>
    <t>Муниципальная программа "Здравоохранение"</t>
  </si>
  <si>
    <t>1800000000</t>
  </si>
  <si>
    <t>Муниципальная программа "Строительство и капитальный ремонт объектов социальной инфраструктуры"</t>
  </si>
  <si>
    <t>0200000000</t>
  </si>
  <si>
    <t>Муниципальная программа "Культура и туризм"</t>
  </si>
  <si>
    <t>0900000000</t>
  </si>
  <si>
    <t>Муниципальная программа "Жилище"</t>
  </si>
  <si>
    <t>1000000000</t>
  </si>
  <si>
    <t>Муниципальная программа «Развитие инженерной инфраструктуры, энергоэффективности и отрасли обращения с отходами»</t>
  </si>
  <si>
    <t>0300000000</t>
  </si>
  <si>
    <t>Муниципальная программа "Образование"</t>
  </si>
  <si>
    <t>Непрограммные расходы</t>
  </si>
  <si>
    <t>1100000000</t>
  </si>
  <si>
    <t>Муниципальная программа "Предпринимательство"</t>
  </si>
  <si>
    <t>1200000000</t>
  </si>
  <si>
    <t>Муниципальная программа "Управление имуществом и муниципальными финансами"</t>
  </si>
  <si>
    <t>Код целевой статьи расходов</t>
  </si>
  <si>
    <t>Наименование</t>
  </si>
  <si>
    <t>Темп роста к соответствующему периоду 2023 года, %</t>
  </si>
  <si>
    <t>1600000000</t>
  </si>
  <si>
    <t>Муниципальная программа "Архитектура и градостроительство"</t>
  </si>
  <si>
    <t>Процент выполнения годовых бюджетных назначений в соответствии с отчетом об исполнении бюджета городского округа Фрязино, %</t>
  </si>
  <si>
    <t>Годовые бюджетные назначения в соответствии с отчетом об исполнении бюджета городского округа Фрязино на 2024 год, 
тыс. руб.</t>
  </si>
  <si>
    <t>ИТОГО ПО ПРОГРАММАМ</t>
  </si>
  <si>
    <t>РАСХОДЫ ВСЕГО</t>
  </si>
  <si>
    <t>9000000000</t>
  </si>
  <si>
    <t>(по состоянию на 01.01.2025)</t>
  </si>
  <si>
    <t xml:space="preserve">Сведения об исполнении бюджета городского округа Фрязино Московской области по расходам в разрезе муниципальных программ в сравнении с запланированными значениями, утвержденными решением Совета депутатов городского округа Фрязино от 12.12.2023 № 409/71 (с учетом изменений, внесенных решением Совета депутатов городского округа Фрязино от 17.12.2024 № 518/90),  в сравнении с плановыми значениями, согласно отчету об исполнении бюджета городского округа Фрязино Московской области и в сравнении с соответствующим периодом прошлого года               </t>
  </si>
  <si>
    <t>Фактически исполнено по состоянию на 01.01.2024,                  тыс. руб.</t>
  </si>
  <si>
    <t>Фактически исполнено по состоянию на 01.01.2025,                    тыс. руб.</t>
  </si>
  <si>
    <t>Процент выполнения годовых бюджетных назначений в соответствии с решением Совета депутатов от 12.12.2023 № 409/71 (с учетом изменений, внесенных решением Совета депутатов от 17.12.2024 № 518/90), %</t>
  </si>
  <si>
    <t>Годовые бюджетные назначения в соответствии с решением Совета депутатов городского округа Фрязино от 12.12.2023 № 409/71 
(с учетом изменений, внесенных решением Совета депутатов  от 17.12.2024 № 518/90) на 2024 год, 
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</si>
</sst>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&gt;=50]#,##0.0,;[Red][&lt;=-50]\-#,##0.0,;#,##0.0,"/>
    <numFmt numFmtId="165" formatCode="#,##0.0_ ;[Red]\-#,##0.0\ "/>
    <numFmt numFmtId="166" formatCode="#,##0.0"/>
  </numFmts>
  <fonts count="7" x14ac:knownFonts="1"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NumberFormat="1" applyFont="1" applyBorder="1" applyAlignment="1"/>
    <xf numFmtId="49" fontId="3" fillId="0" borderId="2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right" vertical="center"/>
    </xf>
    <xf numFmtId="165" fontId="3" fillId="0" borderId="4" xfId="0" applyNumberFormat="1" applyFont="1" applyBorder="1" applyAlignment="1">
      <alignment horizontal="right" vertical="center"/>
    </xf>
    <xf numFmtId="0" fontId="3" fillId="0" borderId="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left" vertical="center" wrapText="1"/>
    </xf>
    <xf numFmtId="164" fontId="4" fillId="0" borderId="4" xfId="0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right" vertical="center"/>
    </xf>
    <xf numFmtId="166" fontId="4" fillId="0" borderId="4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center"/>
    </xf>
    <xf numFmtId="166" fontId="4" fillId="0" borderId="1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164" fontId="4" fillId="0" borderId="5" xfId="0" applyNumberFormat="1" applyFont="1" applyFill="1" applyBorder="1" applyAlignment="1">
      <alignment horizontal="right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Border="1" applyAlignment="1">
      <alignment horizontal="left"/>
    </xf>
    <xf numFmtId="164" fontId="4" fillId="2" borderId="5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right" vertical="center"/>
    </xf>
    <xf numFmtId="166" fontId="3" fillId="2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zoomScale="77" zoomScaleNormal="77" workbookViewId="0">
      <pane ySplit="5" topLeftCell="A6" activePane="bottomLeft" state="frozen"/>
      <selection pane="bottomLeft" activeCell="C21" sqref="C21"/>
    </sheetView>
  </sheetViews>
  <sheetFormatPr defaultRowHeight="15" x14ac:dyDescent="0.25"/>
  <cols>
    <col min="1" max="1" width="17.5703125" customWidth="1"/>
    <col min="2" max="2" width="50.28515625" customWidth="1"/>
    <col min="3" max="3" width="22.7109375" customWidth="1"/>
    <col min="4" max="4" width="20.5703125" customWidth="1"/>
    <col min="5" max="5" width="18.140625" customWidth="1"/>
    <col min="6" max="6" width="20.140625" customWidth="1"/>
    <col min="7" max="7" width="19.140625" customWidth="1"/>
    <col min="8" max="8" width="17.140625" customWidth="1"/>
    <col min="9" max="9" width="15.42578125" customWidth="1"/>
  </cols>
  <sheetData>
    <row r="1" spans="1:9" ht="67.5" customHeight="1" x14ac:dyDescent="0.25">
      <c r="A1" s="27" t="s">
        <v>46</v>
      </c>
      <c r="B1" s="27"/>
      <c r="C1" s="27"/>
      <c r="D1" s="27"/>
      <c r="E1" s="27"/>
      <c r="F1" s="27"/>
      <c r="G1" s="28"/>
      <c r="H1" s="28"/>
      <c r="I1" s="28"/>
    </row>
    <row r="2" spans="1:9" ht="18" customHeight="1" x14ac:dyDescent="0.25">
      <c r="A2" s="27" t="s">
        <v>45</v>
      </c>
      <c r="B2" s="27"/>
      <c r="C2" s="27"/>
      <c r="D2" s="27"/>
      <c r="E2" s="27"/>
      <c r="F2" s="27"/>
      <c r="G2" s="28"/>
      <c r="H2" s="28"/>
      <c r="I2" s="28"/>
    </row>
    <row r="3" spans="1:9" ht="11.25" customHeight="1" x14ac:dyDescent="0.25">
      <c r="A3" s="29"/>
      <c r="B3" s="29"/>
      <c r="C3" s="29"/>
      <c r="D3" s="29"/>
      <c r="E3" s="29"/>
      <c r="F3" s="29"/>
      <c r="G3" s="21"/>
      <c r="H3" s="21"/>
      <c r="I3" s="21"/>
    </row>
    <row r="4" spans="1:9" ht="12" customHeight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ht="192" customHeight="1" x14ac:dyDescent="0.25">
      <c r="A5" s="8" t="s">
        <v>35</v>
      </c>
      <c r="B5" s="8" t="s">
        <v>36</v>
      </c>
      <c r="C5" s="20" t="s">
        <v>50</v>
      </c>
      <c r="D5" s="20" t="s">
        <v>41</v>
      </c>
      <c r="E5" s="20" t="s">
        <v>48</v>
      </c>
      <c r="F5" s="20" t="s">
        <v>49</v>
      </c>
      <c r="G5" s="20" t="s">
        <v>40</v>
      </c>
      <c r="H5" s="20" t="s">
        <v>47</v>
      </c>
      <c r="I5" s="8" t="s">
        <v>37</v>
      </c>
    </row>
    <row r="6" spans="1:9" ht="24.75" customHeight="1" x14ac:dyDescent="0.25">
      <c r="A6" s="9" t="s">
        <v>18</v>
      </c>
      <c r="B6" s="10" t="s">
        <v>19</v>
      </c>
      <c r="C6" s="11">
        <v>960000</v>
      </c>
      <c r="D6" s="11">
        <v>960000</v>
      </c>
      <c r="E6" s="11">
        <v>951501.67</v>
      </c>
      <c r="F6" s="12">
        <f>E6/C6*100</f>
        <v>99.114757291666663</v>
      </c>
      <c r="G6" s="12">
        <f>E6/D6*100</f>
        <v>99.114757291666663</v>
      </c>
      <c r="H6" s="13">
        <v>727</v>
      </c>
      <c r="I6" s="12">
        <f>E6/H6/10</f>
        <v>130.88055983493811</v>
      </c>
    </row>
    <row r="7" spans="1:9" ht="24.75" customHeight="1" x14ac:dyDescent="0.25">
      <c r="A7" s="14" t="s">
        <v>22</v>
      </c>
      <c r="B7" s="15" t="s">
        <v>23</v>
      </c>
      <c r="C7" s="11">
        <v>226971459.41</v>
      </c>
      <c r="D7" s="16">
        <v>227575701.99000001</v>
      </c>
      <c r="E7" s="16">
        <v>225387810.49000001</v>
      </c>
      <c r="F7" s="12">
        <f t="shared" ref="F7:F26" si="0">E7/C7*100</f>
        <v>99.302269578687742</v>
      </c>
      <c r="G7" s="12">
        <f t="shared" ref="G7:G26" si="1">E7/D7*100</f>
        <v>99.038609359053567</v>
      </c>
      <c r="H7" s="17">
        <v>187593.60000000001</v>
      </c>
      <c r="I7" s="12">
        <f>E7/H7/10</f>
        <v>120.14685495134162</v>
      </c>
    </row>
    <row r="8" spans="1:9" ht="24.75" customHeight="1" x14ac:dyDescent="0.25">
      <c r="A8" s="14" t="s">
        <v>28</v>
      </c>
      <c r="B8" s="15" t="s">
        <v>29</v>
      </c>
      <c r="C8" s="18">
        <v>1443886911.8699999</v>
      </c>
      <c r="D8" s="16">
        <v>1449959279.4200001</v>
      </c>
      <c r="E8" s="16">
        <v>1434961217.05</v>
      </c>
      <c r="F8" s="12">
        <f t="shared" si="0"/>
        <v>99.381828677396882</v>
      </c>
      <c r="G8" s="12">
        <f t="shared" si="1"/>
        <v>98.965621822428034</v>
      </c>
      <c r="H8" s="17">
        <v>2391002.1</v>
      </c>
      <c r="I8" s="12">
        <f t="shared" ref="I8:I26" si="2">E8/H8/10</f>
        <v>60.015054652189555</v>
      </c>
    </row>
    <row r="9" spans="1:9" ht="24.75" customHeight="1" x14ac:dyDescent="0.25">
      <c r="A9" s="14" t="s">
        <v>2</v>
      </c>
      <c r="B9" s="15" t="s">
        <v>3</v>
      </c>
      <c r="C9" s="18">
        <v>19489980</v>
      </c>
      <c r="D9" s="16">
        <v>19489980</v>
      </c>
      <c r="E9" s="16">
        <v>18685754.890000001</v>
      </c>
      <c r="F9" s="12">
        <f t="shared" si="0"/>
        <v>95.873648356745363</v>
      </c>
      <c r="G9" s="12">
        <f t="shared" si="1"/>
        <v>95.873648356745363</v>
      </c>
      <c r="H9" s="17">
        <v>16504</v>
      </c>
      <c r="I9" s="12">
        <f t="shared" si="2"/>
        <v>113.21955216917111</v>
      </c>
    </row>
    <row r="10" spans="1:9" ht="24.75" customHeight="1" x14ac:dyDescent="0.25">
      <c r="A10" s="14" t="s">
        <v>6</v>
      </c>
      <c r="B10" s="15" t="s">
        <v>7</v>
      </c>
      <c r="C10" s="18">
        <v>161949279.83000001</v>
      </c>
      <c r="D10" s="16">
        <v>161949279.83000001</v>
      </c>
      <c r="E10" s="16">
        <v>161946277.83000001</v>
      </c>
      <c r="F10" s="12">
        <f t="shared" si="0"/>
        <v>99.998146333220404</v>
      </c>
      <c r="G10" s="12">
        <f t="shared" si="1"/>
        <v>99.998146333220404</v>
      </c>
      <c r="H10" s="17">
        <v>98745.2</v>
      </c>
      <c r="I10" s="12">
        <f t="shared" si="2"/>
        <v>164.00420256377021</v>
      </c>
    </row>
    <row r="11" spans="1:9" ht="24.75" customHeight="1" x14ac:dyDescent="0.25">
      <c r="A11" s="14" t="s">
        <v>10</v>
      </c>
      <c r="B11" s="15" t="s">
        <v>11</v>
      </c>
      <c r="C11" s="18">
        <v>1768000</v>
      </c>
      <c r="D11" s="16">
        <v>1768000</v>
      </c>
      <c r="E11" s="16">
        <v>1671561.28</v>
      </c>
      <c r="F11" s="12">
        <f t="shared" si="0"/>
        <v>94.54532126696833</v>
      </c>
      <c r="G11" s="12">
        <f t="shared" si="1"/>
        <v>94.54532126696833</v>
      </c>
      <c r="H11" s="17">
        <v>1371.9</v>
      </c>
      <c r="I11" s="12">
        <f t="shared" si="2"/>
        <v>121.84279320650191</v>
      </c>
    </row>
    <row r="12" spans="1:9" ht="24.75" customHeight="1" x14ac:dyDescent="0.25">
      <c r="A12" s="14" t="s">
        <v>12</v>
      </c>
      <c r="B12" s="15" t="s">
        <v>13</v>
      </c>
      <c r="C12" s="18">
        <v>583000</v>
      </c>
      <c r="D12" s="16">
        <v>583000</v>
      </c>
      <c r="E12" s="16">
        <v>503240</v>
      </c>
      <c r="F12" s="12">
        <f t="shared" si="0"/>
        <v>86.319039451114918</v>
      </c>
      <c r="G12" s="12">
        <f t="shared" si="1"/>
        <v>86.319039451114918</v>
      </c>
      <c r="H12" s="17">
        <v>1082.9000000000001</v>
      </c>
      <c r="I12" s="12">
        <f t="shared" si="2"/>
        <v>46.471511681595715</v>
      </c>
    </row>
    <row r="13" spans="1:9" ht="44.25" customHeight="1" x14ac:dyDescent="0.25">
      <c r="A13" s="14" t="s">
        <v>14</v>
      </c>
      <c r="B13" s="15" t="s">
        <v>15</v>
      </c>
      <c r="C13" s="18">
        <v>71791662.150000006</v>
      </c>
      <c r="D13" s="16">
        <v>72358671.219999999</v>
      </c>
      <c r="E13" s="16">
        <v>69713588.340000004</v>
      </c>
      <c r="F13" s="12">
        <f t="shared" si="0"/>
        <v>97.105410645517424</v>
      </c>
      <c r="G13" s="12">
        <f t="shared" si="1"/>
        <v>96.344483894738943</v>
      </c>
      <c r="H13" s="17">
        <v>67228.399999999994</v>
      </c>
      <c r="I13" s="12">
        <f t="shared" si="2"/>
        <v>103.69663466630175</v>
      </c>
    </row>
    <row r="14" spans="1:9" ht="24" customHeight="1" x14ac:dyDescent="0.25">
      <c r="A14" s="14" t="s">
        <v>24</v>
      </c>
      <c r="B14" s="15" t="s">
        <v>25</v>
      </c>
      <c r="C14" s="18">
        <v>38748600</v>
      </c>
      <c r="D14" s="16">
        <v>38748600</v>
      </c>
      <c r="E14" s="16">
        <v>38747785.200000003</v>
      </c>
      <c r="F14" s="12">
        <f t="shared" si="0"/>
        <v>99.997897214350971</v>
      </c>
      <c r="G14" s="12">
        <f t="shared" si="1"/>
        <v>99.997897214350971</v>
      </c>
      <c r="H14" s="17">
        <v>25789.4</v>
      </c>
      <c r="I14" s="12">
        <f t="shared" si="2"/>
        <v>150.24694331779725</v>
      </c>
    </row>
    <row r="15" spans="1:9" ht="44.25" customHeight="1" x14ac:dyDescent="0.25">
      <c r="A15" s="14" t="s">
        <v>26</v>
      </c>
      <c r="B15" s="15" t="s">
        <v>27</v>
      </c>
      <c r="C15" s="18">
        <v>62683560</v>
      </c>
      <c r="D15" s="16">
        <v>62683560</v>
      </c>
      <c r="E15" s="16">
        <v>44426257.520000003</v>
      </c>
      <c r="F15" s="12">
        <f t="shared" si="0"/>
        <v>70.873858344995085</v>
      </c>
      <c r="G15" s="12">
        <f t="shared" si="1"/>
        <v>70.873858344995085</v>
      </c>
      <c r="H15" s="17">
        <v>1361.2</v>
      </c>
      <c r="I15" s="12">
        <f t="shared" si="2"/>
        <v>3263.7567969438733</v>
      </c>
    </row>
    <row r="16" spans="1:9" ht="28.5" customHeight="1" x14ac:dyDescent="0.25">
      <c r="A16" s="14" t="s">
        <v>31</v>
      </c>
      <c r="B16" s="15" t="s">
        <v>32</v>
      </c>
      <c r="C16" s="18">
        <v>20661500</v>
      </c>
      <c r="D16" s="16">
        <v>20661500</v>
      </c>
      <c r="E16" s="16">
        <v>20638197</v>
      </c>
      <c r="F16" s="12">
        <f t="shared" si="0"/>
        <v>99.887215352225155</v>
      </c>
      <c r="G16" s="12">
        <f t="shared" si="1"/>
        <v>99.887215352225155</v>
      </c>
      <c r="H16" s="17">
        <v>18537.7</v>
      </c>
      <c r="I16" s="12">
        <f t="shared" si="2"/>
        <v>111.33094720488518</v>
      </c>
    </row>
    <row r="17" spans="1:9" ht="31.5" customHeight="1" x14ac:dyDescent="0.25">
      <c r="A17" s="14" t="s">
        <v>33</v>
      </c>
      <c r="B17" s="15" t="s">
        <v>34</v>
      </c>
      <c r="C17" s="18">
        <v>282669598.45999998</v>
      </c>
      <c r="D17" s="16">
        <v>299185439.44999999</v>
      </c>
      <c r="E17" s="16">
        <v>295294920.68000001</v>
      </c>
      <c r="F17" s="12">
        <f t="shared" si="0"/>
        <v>104.46645917664421</v>
      </c>
      <c r="G17" s="12">
        <f t="shared" si="1"/>
        <v>98.69962964202</v>
      </c>
      <c r="H17" s="17">
        <v>252217.60000000001</v>
      </c>
      <c r="I17" s="12">
        <f t="shared" si="2"/>
        <v>117.07942692341851</v>
      </c>
    </row>
    <row r="18" spans="1:9" ht="49.5" customHeight="1" x14ac:dyDescent="0.25">
      <c r="A18" s="14" t="s">
        <v>0</v>
      </c>
      <c r="B18" s="15" t="s">
        <v>1</v>
      </c>
      <c r="C18" s="18">
        <v>45205119</v>
      </c>
      <c r="D18" s="16">
        <v>45205119</v>
      </c>
      <c r="E18" s="16">
        <v>44345126.670000002</v>
      </c>
      <c r="F18" s="12">
        <f t="shared" si="0"/>
        <v>98.097577555320669</v>
      </c>
      <c r="G18" s="12">
        <f t="shared" si="1"/>
        <v>98.097577555320669</v>
      </c>
      <c r="H18" s="17">
        <v>46938.9</v>
      </c>
      <c r="I18" s="12">
        <f t="shared" si="2"/>
        <v>94.474149735081141</v>
      </c>
    </row>
    <row r="19" spans="1:9" ht="38.25" customHeight="1" x14ac:dyDescent="0.25">
      <c r="A19" s="14" t="s">
        <v>4</v>
      </c>
      <c r="B19" s="15" t="s">
        <v>5</v>
      </c>
      <c r="C19" s="18">
        <v>91084557.890000001</v>
      </c>
      <c r="D19" s="16">
        <v>91084557.890000001</v>
      </c>
      <c r="E19" s="16">
        <v>60409657.310000002</v>
      </c>
      <c r="F19" s="12">
        <f t="shared" si="0"/>
        <v>66.322611328865293</v>
      </c>
      <c r="G19" s="12">
        <f t="shared" si="1"/>
        <v>66.322611328865293</v>
      </c>
      <c r="H19" s="17">
        <v>93672.8</v>
      </c>
      <c r="I19" s="12">
        <f t="shared" si="2"/>
        <v>64.490073222963332</v>
      </c>
    </row>
    <row r="20" spans="1:9" ht="29.25" customHeight="1" x14ac:dyDescent="0.25">
      <c r="A20" s="14" t="s">
        <v>8</v>
      </c>
      <c r="B20" s="15" t="s">
        <v>9</v>
      </c>
      <c r="C20" s="18">
        <v>60391919.979999997</v>
      </c>
      <c r="D20" s="16">
        <v>60391919.979999997</v>
      </c>
      <c r="E20" s="16">
        <v>59367430.130000003</v>
      </c>
      <c r="F20" s="12">
        <f t="shared" si="0"/>
        <v>98.303597815172509</v>
      </c>
      <c r="G20" s="12">
        <f t="shared" si="1"/>
        <v>98.303597815172509</v>
      </c>
      <c r="H20" s="17">
        <v>56058.1</v>
      </c>
      <c r="I20" s="12">
        <f t="shared" si="2"/>
        <v>105.90339331871755</v>
      </c>
    </row>
    <row r="21" spans="1:9" ht="29.25" customHeight="1" x14ac:dyDescent="0.25">
      <c r="A21" s="14" t="s">
        <v>38</v>
      </c>
      <c r="B21" s="15" t="s">
        <v>39</v>
      </c>
      <c r="C21" s="16">
        <v>0</v>
      </c>
      <c r="D21" s="16">
        <v>0</v>
      </c>
      <c r="E21" s="16">
        <v>0</v>
      </c>
      <c r="F21" s="12"/>
      <c r="G21" s="12"/>
      <c r="H21" s="17">
        <v>298.39999999999998</v>
      </c>
      <c r="I21" s="12">
        <f t="shared" si="2"/>
        <v>0</v>
      </c>
    </row>
    <row r="22" spans="1:9" ht="33.75" customHeight="1" x14ac:dyDescent="0.25">
      <c r="A22" s="14" t="s">
        <v>16</v>
      </c>
      <c r="B22" s="15" t="s">
        <v>17</v>
      </c>
      <c r="C22" s="19">
        <v>563608118.25999999</v>
      </c>
      <c r="D22" s="16">
        <v>563608118.25999999</v>
      </c>
      <c r="E22" s="16">
        <v>497138596.19999999</v>
      </c>
      <c r="F22" s="12">
        <f>E22/C22*100</f>
        <v>88.206429271244673</v>
      </c>
      <c r="G22" s="12">
        <f t="shared" si="1"/>
        <v>88.206429271244673</v>
      </c>
      <c r="H22" s="17">
        <v>1020183.2</v>
      </c>
      <c r="I22" s="12">
        <f t="shared" si="2"/>
        <v>48.73032571012736</v>
      </c>
    </row>
    <row r="23" spans="1:9" ht="36" customHeight="1" x14ac:dyDescent="0.25">
      <c r="A23" s="14" t="s">
        <v>20</v>
      </c>
      <c r="B23" s="15" t="s">
        <v>21</v>
      </c>
      <c r="C23" s="22">
        <v>19842104.989999998</v>
      </c>
      <c r="D23" s="16">
        <v>20096041.600000001</v>
      </c>
      <c r="E23" s="16">
        <v>18889650.530000001</v>
      </c>
      <c r="F23" s="12">
        <f t="shared" si="0"/>
        <v>95.199831567870376</v>
      </c>
      <c r="G23" s="12">
        <f t="shared" si="1"/>
        <v>93.996872150185041</v>
      </c>
      <c r="H23" s="24">
        <f>9378.4-0.1</f>
        <v>9378.2999999999993</v>
      </c>
      <c r="I23" s="12">
        <f t="shared" si="2"/>
        <v>201.41870626872677</v>
      </c>
    </row>
    <row r="24" spans="1:9" s="1" customFormat="1" ht="34.5" customHeight="1" x14ac:dyDescent="0.2">
      <c r="A24" s="4"/>
      <c r="B24" s="5" t="s">
        <v>42</v>
      </c>
      <c r="C24" s="6">
        <f>SUM(C6:C23)</f>
        <v>3112295371.8399992</v>
      </c>
      <c r="D24" s="26">
        <f>SUM(D6:D23)</f>
        <v>3136308768.6399999</v>
      </c>
      <c r="E24" s="26">
        <f>SUM(E6:E23)</f>
        <v>2993078572.79</v>
      </c>
      <c r="F24" s="7">
        <f t="shared" si="0"/>
        <v>96.169489562955008</v>
      </c>
      <c r="G24" s="7">
        <f t="shared" si="1"/>
        <v>95.433160239764618</v>
      </c>
      <c r="H24" s="25">
        <f>SUM(H6:H23)</f>
        <v>4288690.7</v>
      </c>
      <c r="I24" s="7">
        <f t="shared" si="2"/>
        <v>69.790031087809624</v>
      </c>
    </row>
    <row r="25" spans="1:9" s="2" customFormat="1" ht="22.5" customHeight="1" x14ac:dyDescent="0.2">
      <c r="A25" s="14" t="s">
        <v>44</v>
      </c>
      <c r="B25" s="15" t="s">
        <v>30</v>
      </c>
      <c r="C25" s="16">
        <v>71924303.719999999</v>
      </c>
      <c r="D25" s="16">
        <f>21976030.53+26184868.79</f>
        <v>48160899.32</v>
      </c>
      <c r="E25" s="16">
        <f>21453399.21+16882855.84</f>
        <v>38336255.049999997</v>
      </c>
      <c r="F25" s="12">
        <f t="shared" si="0"/>
        <v>53.300835833242601</v>
      </c>
      <c r="G25" s="12">
        <f t="shared" si="1"/>
        <v>79.60037206796909</v>
      </c>
      <c r="H25" s="24">
        <f>23661+0.4</f>
        <v>23661.4</v>
      </c>
      <c r="I25" s="12">
        <f>E25/H25/10</f>
        <v>162.02023147404631</v>
      </c>
    </row>
    <row r="26" spans="1:9" s="1" customFormat="1" ht="30.75" customHeight="1" x14ac:dyDescent="0.2">
      <c r="A26" s="4"/>
      <c r="B26" s="5" t="s">
        <v>43</v>
      </c>
      <c r="C26" s="23">
        <f>C24+C25</f>
        <v>3184219675.559999</v>
      </c>
      <c r="D26" s="23">
        <f>D24+D25</f>
        <v>3184469667.96</v>
      </c>
      <c r="E26" s="23">
        <f>E24+E25</f>
        <v>3031414827.8400002</v>
      </c>
      <c r="F26" s="7">
        <f t="shared" si="0"/>
        <v>95.201183860120281</v>
      </c>
      <c r="G26" s="7">
        <f t="shared" si="1"/>
        <v>95.193710222460737</v>
      </c>
      <c r="H26" s="25">
        <f>H24+H25</f>
        <v>4312352.1000000006</v>
      </c>
      <c r="I26" s="7">
        <f t="shared" si="2"/>
        <v>70.296088017488188</v>
      </c>
    </row>
  </sheetData>
  <mergeCells count="3">
    <mergeCell ref="A1:I1"/>
    <mergeCell ref="A2:I2"/>
    <mergeCell ref="A3:F3"/>
  </mergeCells>
  <pageMargins left="0.31496062992125984" right="0.31496062992125984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по расходам 2024 годовой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2025-01-28T07:42:02Z</cp:lastPrinted>
  <dcterms:created xsi:type="dcterms:W3CDTF">2021-04-12T14:52:46Z</dcterms:created>
  <dcterms:modified xsi:type="dcterms:W3CDTF">2025-01-29T13:47:13Z</dcterms:modified>
</cp:coreProperties>
</file>