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Отчет по расходам 2024" sheetId="2" r:id="rId1"/>
  </sheets>
  <calcPr calcId="162913"/>
</workbook>
</file>

<file path=xl/calcChain.xml><?xml version="1.0" encoding="utf-8"?>
<calcChain xmlns="http://schemas.openxmlformats.org/spreadsheetml/2006/main">
  <c r="G11" i="2" l="1"/>
  <c r="H49" i="2" l="1"/>
  <c r="H47" i="2"/>
  <c r="I50" i="2" l="1"/>
  <c r="I49" i="2"/>
  <c r="G51" i="2" l="1"/>
  <c r="F51" i="2"/>
  <c r="G38" i="2" l="1"/>
  <c r="G28" i="2"/>
  <c r="G15" i="2"/>
  <c r="G7" i="2"/>
  <c r="F41" i="2"/>
  <c r="F25" i="2"/>
  <c r="F17" i="2"/>
  <c r="F12" i="2"/>
  <c r="F11" i="2"/>
  <c r="H44" i="2"/>
  <c r="I44" i="2" s="1"/>
  <c r="H40" i="2"/>
  <c r="I40" i="2" s="1"/>
  <c r="H38" i="2"/>
  <c r="I38" i="2" s="1"/>
  <c r="H32" i="2"/>
  <c r="I32" i="2" s="1"/>
  <c r="H30" i="2"/>
  <c r="I30" i="2" s="1"/>
  <c r="H25" i="2"/>
  <c r="I25" i="2" s="1"/>
  <c r="H19" i="2"/>
  <c r="I19" i="2" s="1"/>
  <c r="H16" i="2"/>
  <c r="I16" i="2" s="1"/>
  <c r="H13" i="2"/>
  <c r="I13" i="2" s="1"/>
  <c r="H6" i="2"/>
  <c r="I6" i="2" s="1"/>
  <c r="I46" i="2"/>
  <c r="I45" i="2"/>
  <c r="I43" i="2"/>
  <c r="I42" i="2"/>
  <c r="I41" i="2"/>
  <c r="I39" i="2"/>
  <c r="I37" i="2"/>
  <c r="I36" i="2"/>
  <c r="I35" i="2"/>
  <c r="I34" i="2"/>
  <c r="I33" i="2"/>
  <c r="I31" i="2"/>
  <c r="I29" i="2"/>
  <c r="I28" i="2"/>
  <c r="I26" i="2"/>
  <c r="I24" i="2"/>
  <c r="I23" i="2"/>
  <c r="I22" i="2"/>
  <c r="I20" i="2"/>
  <c r="I18" i="2"/>
  <c r="I17" i="2"/>
  <c r="I15" i="2"/>
  <c r="I14" i="2"/>
  <c r="I12" i="2"/>
  <c r="I10" i="2"/>
  <c r="I9" i="2"/>
  <c r="I8" i="2"/>
  <c r="I7" i="2"/>
  <c r="I51" i="2" l="1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G40" i="2"/>
  <c r="F40" i="2"/>
  <c r="G39" i="2"/>
  <c r="F39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F28" i="2"/>
  <c r="G27" i="2"/>
  <c r="F27" i="2"/>
  <c r="G26" i="2"/>
  <c r="F26" i="2"/>
  <c r="G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G16" i="2"/>
  <c r="F16" i="2"/>
  <c r="F15" i="2"/>
  <c r="G14" i="2"/>
  <c r="F14" i="2"/>
  <c r="G13" i="2"/>
  <c r="F13" i="2"/>
  <c r="G12" i="2"/>
  <c r="G10" i="2"/>
  <c r="F10" i="2"/>
  <c r="G9" i="2"/>
  <c r="F9" i="2"/>
  <c r="G8" i="2"/>
  <c r="F8" i="2"/>
  <c r="F7" i="2"/>
  <c r="G6" i="2"/>
  <c r="F6" i="2"/>
</calcChain>
</file>

<file path=xl/sharedStrings.xml><?xml version="1.0" encoding="utf-8"?>
<sst xmlns="http://schemas.openxmlformats.org/spreadsheetml/2006/main" count="102" uniqueCount="102">
  <si>
    <t>Пенсионное обеспечение</t>
  </si>
  <si>
    <t>Дорожное хозяйство (дорожные фонды)</t>
  </si>
  <si>
    <t>1001</t>
  </si>
  <si>
    <t>0409</t>
  </si>
  <si>
    <t>Социальное обеспечение населения</t>
  </si>
  <si>
    <t>Связь и информатика</t>
  </si>
  <si>
    <t>1003</t>
  </si>
  <si>
    <t>0410</t>
  </si>
  <si>
    <t>Охрана семьи и детства</t>
  </si>
  <si>
    <t>Другие вопросы в области национальной экономики</t>
  </si>
  <si>
    <t>1004</t>
  </si>
  <si>
    <t>0412</t>
  </si>
  <si>
    <t>Общегосударственные вопросы</t>
  </si>
  <si>
    <t>0100</t>
  </si>
  <si>
    <t>Физическая культура и спорт</t>
  </si>
  <si>
    <t>Жилищно-коммунальное хозяйство</t>
  </si>
  <si>
    <t>1100</t>
  </si>
  <si>
    <t>Функционирование высшего должностного лица субъекта Российской Федерации и муниципального образования</t>
  </si>
  <si>
    <t>0500</t>
  </si>
  <si>
    <t>0102</t>
  </si>
  <si>
    <t>Физическая культура</t>
  </si>
  <si>
    <t>Жилищное хозяйство</t>
  </si>
  <si>
    <t>1101</t>
  </si>
  <si>
    <t>0501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</si>
  <si>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</si>
  <si>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</si>
  <si>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Спорт высших достижений</t>
  </si>
  <si>
    <t>Коммунальное хозяйство</t>
  </si>
  <si>
    <t>1103</t>
  </si>
  <si>
    <t>0502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</si>
  <si>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</si>
  <si>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</si>
  <si>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Средства массовой информации</t>
  </si>
  <si>
    <t>Благоустройство</t>
  </si>
  <si>
    <t>1200</t>
  </si>
  <si>
    <t>0503</t>
  </si>
  <si>
    <t>Другие вопросы в области средств массовой информации</t>
  </si>
  <si>
    <t>1204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</si>
  <si>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</si>
  <si>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</si>
  <si>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Другие вопросы в области жилищно-коммунального хозяйства</t>
  </si>
  <si>
    <t>0505</t>
  </si>
  <si>
    <t>Обслуживание государственного (муниципального) долга</t>
  </si>
  <si>
    <t>1300</t>
  </si>
  <si>
    <t>Резервные фонды</t>
  </si>
  <si>
    <t>0111</t>
  </si>
  <si>
    <t>Обслуживание государственного (муниципального) внутреннего долга</t>
  </si>
  <si>
    <t>Охрана окружающей среды</t>
  </si>
  <si>
    <t>1301</t>
  </si>
  <si>
    <t>0600</t>
  </si>
  <si>
    <t>Охрана объектов растительного и животного мира и среды их обитания</t>
  </si>
  <si>
    <t>Другие общегосударственные вопросы</t>
  </si>
  <si>
    <t>0603</t>
  </si>
  <si>
    <t>0113</t>
  </si>
  <si>
    <t>Образование</t>
  </si>
  <si>
    <t>Национальная оборона</t>
  </si>
  <si>
    <t>0700</t>
  </si>
  <si>
    <t>0200</t>
  </si>
  <si>
    <t>Дошкольное образование</t>
  </si>
  <si>
    <t>Мобилизационная и вневойсковая подготовка</t>
  </si>
  <si>
    <t>0701</t>
  </si>
  <si>
    <t>0203</t>
  </si>
  <si>
    <t>Общее образование</t>
  </si>
  <si>
    <t>Мобилизационная подготовка экономики</t>
  </si>
  <si>
    <t>0702</t>
  </si>
  <si>
    <t>0204</t>
  </si>
  <si>
    <t>Дополнительное образование детей</t>
  </si>
  <si>
    <t>Национальная безопасность и правоохранительная деятельность</t>
  </si>
  <si>
    <t>0703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</si>
  <si>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</si>
  <si>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</si>
  <si>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</si>
  <si>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Молодежная политика</t>
  </si>
  <si>
    <t>0707</t>
  </si>
  <si>
    <t>Другие вопросы в области национальной безопасности и правоохранительной деятельности</t>
  </si>
  <si>
    <t>0314</t>
  </si>
  <si>
    <t>Другие вопросы в области образования</t>
  </si>
  <si>
    <t>0709</t>
  </si>
  <si>
    <t>Национальная экономика</t>
  </si>
  <si>
    <t>0400</t>
  </si>
  <si>
    <t>Культура, кинематография</t>
  </si>
  <si>
    <t>Сельское хозяйство и рыболовство</t>
  </si>
  <si>
    <t>0800</t>
  </si>
  <si>
    <t>0405</t>
  </si>
  <si>
    <t>Культура</t>
  </si>
  <si>
    <t>0801</t>
  </si>
  <si>
    <t>Транспорт</t>
  </si>
  <si>
    <t>0408</t>
  </si>
  <si>
    <t>Социальная политика</t>
  </si>
  <si>
    <t>1000</t>
  </si>
  <si>
    <t>Годовые бюджетные назначения в соответствии с отчетом об исполнении бюджета городского округа Фрязино на 2024 год, тыс. руб.</t>
  </si>
  <si>
    <t>РАСХОДЫ БЮДЖЕТА - ВСЕГО</t>
  </si>
  <si>
    <t>Наименование разделов, подразделов</t>
  </si>
  <si>
    <t>Код</t>
  </si>
  <si>
    <t>Процент выполнения годовых бюджетных назначений в соответствии с отчетом об исполнении бюджета городского округа Фрязино,                   %</t>
  </si>
  <si>
    <t>Темп роста к соответствующему периоду 2023 года,                            %</t>
  </si>
  <si>
    <t>Сведения об исполнении бюджета городского округа Фрязино Московской области в части распределения ассигнований по разделам и подразделам классификации расходов в сравнении с запланированными значениями, утвержденными решением Совета депутатов городского округа Фрязино от 12.12.2023 № 409/71 (с учетом изменений, внесенных решением Совета депутатов городского округа Фрязино от 17.12.2024 № 518/90),  в сравнении с плановыми значениями согласно отчету об исполнении бюджета городского округа Фрязино Московской области и в сравнении с соответствущим периодом прошлого года</t>
  </si>
  <si>
    <t>(по состоянию на 01.01.2025)</t>
  </si>
  <si>
    <t>Фактически исполнено по состоянию на 01.01.2025, 
тыс. руб.</t>
  </si>
  <si>
    <t>Годовые бюджетные назначения в соответствии с решением Совета депутатов от 12.12.2023 № 409/71
(с учетом изменений, внесенных решением Совета депутатов от 17.12.2024 № 518/90) на 2024 год, 
тыс. руб.</t>
  </si>
  <si>
    <t>Процент выполнения годовых бюджетных назначений в соответствии с решением Совета депутатов от 12.12.2023 № 409/71 
(с учетом изменений, внесенных решением Совета депутатов от 17.12.2024 № 518/90), %</t>
  </si>
  <si>
    <t>Фактически исполнено по состоянию на 01.01.2024,
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</si>
</sst>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50]#,##0.0,;[Red][&lt;=-50]\-#,##0.0,;#,##0.0,"/>
    <numFmt numFmtId="165" formatCode="#,##0.0_ ;[Red]\-#,##0.0\ "/>
    <numFmt numFmtId="166" formatCode="[&gt;=50]#,##0.00000,;[Red][&lt;=-50]\-#,##0.00000,;#,##0.00000,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/>
    <xf numFmtId="0" fontId="5" fillId="0" borderId="0" xfId="0" applyFont="1"/>
    <xf numFmtId="165" fontId="5" fillId="0" borderId="0" xfId="0" applyNumberFormat="1" applyFont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10" fillId="0" borderId="0" xfId="0" applyFont="1"/>
    <xf numFmtId="166" fontId="0" fillId="0" borderId="0" xfId="0" applyNumberFormat="1"/>
    <xf numFmtId="165" fontId="6" fillId="2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horizontal="left"/>
    </xf>
    <xf numFmtId="0" fontId="7" fillId="2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zoomScale="66" zoomScaleNormal="66" workbookViewId="0">
      <pane ySplit="5" topLeftCell="A36" activePane="bottomLeft" state="frozen"/>
      <selection activeCell="B1" sqref="B1"/>
      <selection pane="bottomLeft" activeCell="C51" sqref="C51"/>
    </sheetView>
  </sheetViews>
  <sheetFormatPr defaultRowHeight="15" x14ac:dyDescent="0.25"/>
  <cols>
    <col min="1" max="1" width="7.42578125" customWidth="1"/>
    <col min="2" max="2" width="60" customWidth="1"/>
    <col min="3" max="4" width="21.140625" customWidth="1"/>
    <col min="5" max="6" width="20" customWidth="1"/>
    <col min="7" max="7" width="18" customWidth="1"/>
    <col min="8" max="8" width="20.28515625" customWidth="1"/>
    <col min="9" max="9" width="15" customWidth="1"/>
  </cols>
  <sheetData>
    <row r="1" spans="1:9" ht="94.5" customHeight="1" x14ac:dyDescent="0.25">
      <c r="A1" s="25" t="s">
        <v>96</v>
      </c>
      <c r="B1" s="25"/>
      <c r="C1" s="25"/>
      <c r="D1" s="25"/>
      <c r="E1" s="25"/>
      <c r="F1" s="25"/>
      <c r="G1" s="25"/>
      <c r="H1" s="26"/>
      <c r="I1" s="26"/>
    </row>
    <row r="2" spans="1:9" s="16" customFormat="1" ht="20.25" customHeight="1" x14ac:dyDescent="0.25">
      <c r="A2" s="27" t="s">
        <v>97</v>
      </c>
      <c r="B2" s="27"/>
      <c r="C2" s="27"/>
      <c r="D2" s="27"/>
      <c r="E2" s="27"/>
      <c r="F2" s="27"/>
      <c r="G2" s="27"/>
      <c r="H2" s="27"/>
      <c r="I2" s="27"/>
    </row>
    <row r="3" spans="1:9" ht="11.25" customHeight="1" x14ac:dyDescent="0.25">
      <c r="A3" s="3"/>
      <c r="B3" s="24"/>
      <c r="C3" s="24"/>
      <c r="D3" s="24"/>
      <c r="E3" s="24"/>
      <c r="F3" s="24"/>
      <c r="G3" s="4"/>
      <c r="H3" s="4"/>
      <c r="I3" s="4"/>
    </row>
    <row r="4" spans="1:9" ht="12" customHeight="1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186" customHeight="1" x14ac:dyDescent="0.25">
      <c r="A5" s="19" t="s">
        <v>93</v>
      </c>
      <c r="B5" s="19" t="s">
        <v>92</v>
      </c>
      <c r="C5" s="20" t="s">
        <v>99</v>
      </c>
      <c r="D5" s="20" t="s">
        <v>90</v>
      </c>
      <c r="E5" s="20" t="s">
        <v>98</v>
      </c>
      <c r="F5" s="19" t="s">
        <v>100</v>
      </c>
      <c r="G5" s="19" t="s">
        <v>94</v>
      </c>
      <c r="H5" s="20" t="s">
        <v>101</v>
      </c>
      <c r="I5" s="19" t="s">
        <v>95</v>
      </c>
    </row>
    <row r="6" spans="1:9" ht="35.25" customHeight="1" x14ac:dyDescent="0.25">
      <c r="A6" s="8" t="s">
        <v>13</v>
      </c>
      <c r="B6" s="9" t="s">
        <v>12</v>
      </c>
      <c r="C6" s="21">
        <v>417479968.99000001</v>
      </c>
      <c r="D6" s="21">
        <v>410232405.57999998</v>
      </c>
      <c r="E6" s="21">
        <v>396696752.88999999</v>
      </c>
      <c r="F6" s="10">
        <f t="shared" ref="F6:F42" si="0">E6/C6*100</f>
        <v>95.021745318636391</v>
      </c>
      <c r="G6" s="10">
        <f t="shared" ref="G6:G42" si="1">E6/D6*100</f>
        <v>96.70049159796072</v>
      </c>
      <c r="H6" s="10">
        <f>SUM(H7:H12)</f>
        <v>346143.3</v>
      </c>
      <c r="I6" s="10">
        <f>E6/H6/10</f>
        <v>114.60477579372473</v>
      </c>
    </row>
    <row r="7" spans="1:9" ht="39.75" customHeight="1" x14ac:dyDescent="0.25">
      <c r="A7" s="11" t="s">
        <v>19</v>
      </c>
      <c r="B7" s="12" t="s">
        <v>17</v>
      </c>
      <c r="C7" s="22">
        <v>4109534</v>
      </c>
      <c r="D7" s="22">
        <v>4818991.4400000004</v>
      </c>
      <c r="E7" s="22">
        <v>4818990.6500000004</v>
      </c>
      <c r="F7" s="13">
        <f t="shared" si="0"/>
        <v>117.26367636817217</v>
      </c>
      <c r="G7" s="13">
        <f>E7/D7*100</f>
        <v>99.999983606528247</v>
      </c>
      <c r="H7" s="13">
        <v>3678</v>
      </c>
      <c r="I7" s="13">
        <f t="shared" ref="I7:I50" si="2">E7/H7/10</f>
        <v>131.0220405111474</v>
      </c>
    </row>
    <row r="8" spans="1:9" ht="40.5" customHeight="1" x14ac:dyDescent="0.25">
      <c r="A8" s="11" t="s">
        <v>25</v>
      </c>
      <c r="B8" s="12" t="s">
        <v>24</v>
      </c>
      <c r="C8" s="22">
        <v>10716224.800000001</v>
      </c>
      <c r="D8" s="22">
        <v>10716224.800000001</v>
      </c>
      <c r="E8" s="22">
        <v>10280552.439999999</v>
      </c>
      <c r="F8" s="13">
        <f t="shared" si="0"/>
        <v>95.934460426772674</v>
      </c>
      <c r="G8" s="13">
        <f t="shared" si="1"/>
        <v>95.934460426772674</v>
      </c>
      <c r="H8" s="13">
        <v>8946.2999999999993</v>
      </c>
      <c r="I8" s="13">
        <f t="shared" si="2"/>
        <v>114.91401406167913</v>
      </c>
    </row>
    <row r="9" spans="1:9" ht="41.25" customHeight="1" x14ac:dyDescent="0.25">
      <c r="A9" s="11" t="s">
        <v>31</v>
      </c>
      <c r="B9" s="12" t="s">
        <v>30</v>
      </c>
      <c r="C9" s="22">
        <v>155932451.97999999</v>
      </c>
      <c r="D9" s="22">
        <v>167672171.08000001</v>
      </c>
      <c r="E9" s="22">
        <v>165850307.88999999</v>
      </c>
      <c r="F9" s="13">
        <f t="shared" si="0"/>
        <v>106.36035397639489</v>
      </c>
      <c r="G9" s="13">
        <f t="shared" si="1"/>
        <v>98.913437347256163</v>
      </c>
      <c r="H9" s="13">
        <v>150927.79999999999</v>
      </c>
      <c r="I9" s="13">
        <f t="shared" si="2"/>
        <v>109.88718307031574</v>
      </c>
    </row>
    <row r="10" spans="1:9" ht="36" customHeight="1" x14ac:dyDescent="0.25">
      <c r="A10" s="11" t="s">
        <v>39</v>
      </c>
      <c r="B10" s="12" t="s">
        <v>38</v>
      </c>
      <c r="C10" s="22">
        <v>29014938.34</v>
      </c>
      <c r="D10" s="22">
        <v>31075717.82</v>
      </c>
      <c r="E10" s="22">
        <v>30979873.940000001</v>
      </c>
      <c r="F10" s="13">
        <f t="shared" si="0"/>
        <v>106.77215156198055</v>
      </c>
      <c r="G10" s="13">
        <f t="shared" si="1"/>
        <v>99.691579513769696</v>
      </c>
      <c r="H10" s="13">
        <v>25212</v>
      </c>
      <c r="I10" s="13">
        <f t="shared" si="2"/>
        <v>122.87749460574329</v>
      </c>
    </row>
    <row r="11" spans="1:9" ht="27.75" customHeight="1" x14ac:dyDescent="0.25">
      <c r="A11" s="11" t="s">
        <v>45</v>
      </c>
      <c r="B11" s="12" t="s">
        <v>44</v>
      </c>
      <c r="C11" s="22">
        <v>500000</v>
      </c>
      <c r="D11" s="22">
        <v>500000</v>
      </c>
      <c r="E11" s="22">
        <v>0</v>
      </c>
      <c r="F11" s="13">
        <f>E11/C11*100</f>
        <v>0</v>
      </c>
      <c r="G11" s="13">
        <f>E11/D11*100</f>
        <v>0</v>
      </c>
      <c r="H11" s="13">
        <v>0</v>
      </c>
      <c r="I11" s="13">
        <v>0</v>
      </c>
    </row>
    <row r="12" spans="1:9" ht="27.75" customHeight="1" x14ac:dyDescent="0.25">
      <c r="A12" s="11" t="s">
        <v>53</v>
      </c>
      <c r="B12" s="12" t="s">
        <v>51</v>
      </c>
      <c r="C12" s="22">
        <v>217206819.87</v>
      </c>
      <c r="D12" s="22">
        <v>195449300.44</v>
      </c>
      <c r="E12" s="22">
        <v>184767027.97</v>
      </c>
      <c r="F12" s="13">
        <f>E12/C12*100</f>
        <v>85.065021476114111</v>
      </c>
      <c r="G12" s="13">
        <f t="shared" si="1"/>
        <v>94.534504628079091</v>
      </c>
      <c r="H12" s="13">
        <v>157379.20000000001</v>
      </c>
      <c r="I12" s="13">
        <f t="shared" si="2"/>
        <v>117.40244452252902</v>
      </c>
    </row>
    <row r="13" spans="1:9" ht="34.5" customHeight="1" x14ac:dyDescent="0.25">
      <c r="A13" s="8" t="s">
        <v>57</v>
      </c>
      <c r="B13" s="9" t="s">
        <v>55</v>
      </c>
      <c r="C13" s="21">
        <v>5535860</v>
      </c>
      <c r="D13" s="21">
        <v>5535860</v>
      </c>
      <c r="E13" s="21">
        <v>5409879.79</v>
      </c>
      <c r="F13" s="10">
        <f t="shared" si="0"/>
        <v>97.724288367119115</v>
      </c>
      <c r="G13" s="10">
        <f t="shared" si="1"/>
        <v>97.724288367119115</v>
      </c>
      <c r="H13" s="10">
        <f>SUM(H14:H15)</f>
        <v>5093</v>
      </c>
      <c r="I13" s="10">
        <f t="shared" si="2"/>
        <v>106.22186903593168</v>
      </c>
    </row>
    <row r="14" spans="1:9" ht="27" customHeight="1" x14ac:dyDescent="0.25">
      <c r="A14" s="11" t="s">
        <v>61</v>
      </c>
      <c r="B14" s="12" t="s">
        <v>59</v>
      </c>
      <c r="C14" s="22">
        <v>5471860</v>
      </c>
      <c r="D14" s="22">
        <v>5471860</v>
      </c>
      <c r="E14" s="22">
        <v>5398929.79</v>
      </c>
      <c r="F14" s="13">
        <f t="shared" si="0"/>
        <v>98.667176974557108</v>
      </c>
      <c r="G14" s="13">
        <f t="shared" si="1"/>
        <v>98.667176974557108</v>
      </c>
      <c r="H14" s="13">
        <v>5067.8</v>
      </c>
      <c r="I14" s="13">
        <f t="shared" si="2"/>
        <v>106.53399483010378</v>
      </c>
    </row>
    <row r="15" spans="1:9" ht="27" customHeight="1" x14ac:dyDescent="0.25">
      <c r="A15" s="11" t="s">
        <v>65</v>
      </c>
      <c r="B15" s="12" t="s">
        <v>63</v>
      </c>
      <c r="C15" s="22">
        <v>64000</v>
      </c>
      <c r="D15" s="22">
        <v>64000</v>
      </c>
      <c r="E15" s="22">
        <v>10950</v>
      </c>
      <c r="F15" s="13">
        <f t="shared" si="0"/>
        <v>17.109375</v>
      </c>
      <c r="G15" s="13">
        <f>E15/D15*100</f>
        <v>17.109375</v>
      </c>
      <c r="H15" s="13">
        <v>25.2</v>
      </c>
      <c r="I15" s="13">
        <f t="shared" si="2"/>
        <v>43.452380952380949</v>
      </c>
    </row>
    <row r="16" spans="1:9" ht="36" customHeight="1" x14ac:dyDescent="0.25">
      <c r="A16" s="8" t="s">
        <v>69</v>
      </c>
      <c r="B16" s="9" t="s">
        <v>67</v>
      </c>
      <c r="C16" s="21">
        <v>53430000.560000002</v>
      </c>
      <c r="D16" s="21">
        <v>53430000.560000002</v>
      </c>
      <c r="E16" s="21">
        <v>51123347.859999999</v>
      </c>
      <c r="F16" s="10">
        <f t="shared" si="0"/>
        <v>95.682851065274249</v>
      </c>
      <c r="G16" s="10">
        <f t="shared" si="1"/>
        <v>95.682851065274249</v>
      </c>
      <c r="H16" s="10">
        <f>SUM(H17:H18)</f>
        <v>47676.800000000003</v>
      </c>
      <c r="I16" s="10">
        <f t="shared" si="2"/>
        <v>107.22898319518087</v>
      </c>
    </row>
    <row r="17" spans="1:9" ht="37.5" customHeight="1" x14ac:dyDescent="0.25">
      <c r="A17" s="11" t="s">
        <v>71</v>
      </c>
      <c r="B17" s="12" t="s">
        <v>70</v>
      </c>
      <c r="C17" s="22">
        <v>45489874</v>
      </c>
      <c r="D17" s="22">
        <v>45489874</v>
      </c>
      <c r="E17" s="22">
        <v>44225470.479999997</v>
      </c>
      <c r="F17" s="13">
        <f>E17/C17*100</f>
        <v>97.220472582535606</v>
      </c>
      <c r="G17" s="13">
        <f t="shared" si="1"/>
        <v>97.220472582535606</v>
      </c>
      <c r="H17" s="13">
        <v>40689.4</v>
      </c>
      <c r="I17" s="13">
        <f t="shared" si="2"/>
        <v>108.69039720418584</v>
      </c>
    </row>
    <row r="18" spans="1:9" ht="37.5" customHeight="1" x14ac:dyDescent="0.25">
      <c r="A18" s="11" t="s">
        <v>75</v>
      </c>
      <c r="B18" s="12" t="s">
        <v>74</v>
      </c>
      <c r="C18" s="22">
        <v>7940126.5599999996</v>
      </c>
      <c r="D18" s="22">
        <v>7940126.5599999996</v>
      </c>
      <c r="E18" s="22">
        <v>6897877.3799999999</v>
      </c>
      <c r="F18" s="13">
        <f t="shared" si="0"/>
        <v>86.87364524829438</v>
      </c>
      <c r="G18" s="13">
        <f t="shared" si="1"/>
        <v>86.87364524829438</v>
      </c>
      <c r="H18" s="13">
        <v>6987.4</v>
      </c>
      <c r="I18" s="13">
        <f t="shared" si="2"/>
        <v>98.718799267252479</v>
      </c>
    </row>
    <row r="19" spans="1:9" ht="30.75" customHeight="1" x14ac:dyDescent="0.25">
      <c r="A19" s="8" t="s">
        <v>79</v>
      </c>
      <c r="B19" s="9" t="s">
        <v>78</v>
      </c>
      <c r="C19" s="21">
        <v>136857698.66</v>
      </c>
      <c r="D19" s="21">
        <v>137111635.27000001</v>
      </c>
      <c r="E19" s="21">
        <v>102247961.88</v>
      </c>
      <c r="F19" s="10">
        <f t="shared" si="0"/>
        <v>74.711150984657365</v>
      </c>
      <c r="G19" s="10">
        <f t="shared" si="1"/>
        <v>74.572782739155201</v>
      </c>
      <c r="H19" s="10">
        <f>SUM(H20:H24)</f>
        <v>159951.29999999999</v>
      </c>
      <c r="I19" s="10">
        <f t="shared" si="2"/>
        <v>63.924433174347442</v>
      </c>
    </row>
    <row r="20" spans="1:9" ht="28.5" customHeight="1" x14ac:dyDescent="0.25">
      <c r="A20" s="11" t="s">
        <v>83</v>
      </c>
      <c r="B20" s="12" t="s">
        <v>81</v>
      </c>
      <c r="C20" s="22">
        <v>1768000</v>
      </c>
      <c r="D20" s="22">
        <v>1768000</v>
      </c>
      <c r="E20" s="22">
        <v>1671561.28</v>
      </c>
      <c r="F20" s="13">
        <f t="shared" si="0"/>
        <v>94.54532126696833</v>
      </c>
      <c r="G20" s="13">
        <f t="shared" si="1"/>
        <v>94.54532126696833</v>
      </c>
      <c r="H20" s="13">
        <v>1371.9</v>
      </c>
      <c r="I20" s="13">
        <f t="shared" si="2"/>
        <v>121.84279320650191</v>
      </c>
    </row>
    <row r="21" spans="1:9" ht="28.5" customHeight="1" x14ac:dyDescent="0.25">
      <c r="A21" s="11" t="s">
        <v>87</v>
      </c>
      <c r="B21" s="12" t="s">
        <v>86</v>
      </c>
      <c r="C21" s="22">
        <v>100</v>
      </c>
      <c r="D21" s="22">
        <v>100</v>
      </c>
      <c r="E21" s="22">
        <v>0.88</v>
      </c>
      <c r="F21" s="13">
        <f t="shared" si="0"/>
        <v>0.88</v>
      </c>
      <c r="G21" s="13">
        <f t="shared" si="1"/>
        <v>0.88</v>
      </c>
      <c r="H21" s="13">
        <v>0</v>
      </c>
      <c r="I21" s="13">
        <v>0</v>
      </c>
    </row>
    <row r="22" spans="1:9" ht="28.5" customHeight="1" x14ac:dyDescent="0.25">
      <c r="A22" s="11" t="s">
        <v>3</v>
      </c>
      <c r="B22" s="12" t="s">
        <v>1</v>
      </c>
      <c r="C22" s="22">
        <v>99121807.890000001</v>
      </c>
      <c r="D22" s="22">
        <v>99121807.890000001</v>
      </c>
      <c r="E22" s="22">
        <v>66458189.409999996</v>
      </c>
      <c r="F22" s="13">
        <f t="shared" si="0"/>
        <v>67.046990793137766</v>
      </c>
      <c r="G22" s="13">
        <f t="shared" si="1"/>
        <v>67.046990793137766</v>
      </c>
      <c r="H22" s="13">
        <v>125244.8</v>
      </c>
      <c r="I22" s="13">
        <f t="shared" si="2"/>
        <v>53.062633666228052</v>
      </c>
    </row>
    <row r="23" spans="1:9" ht="28.5" customHeight="1" x14ac:dyDescent="0.25">
      <c r="A23" s="11" t="s">
        <v>7</v>
      </c>
      <c r="B23" s="12" t="s">
        <v>5</v>
      </c>
      <c r="C23" s="22">
        <v>2486100</v>
      </c>
      <c r="D23" s="22">
        <v>2486100</v>
      </c>
      <c r="E23" s="22">
        <v>1662610.15</v>
      </c>
      <c r="F23" s="13">
        <f t="shared" si="0"/>
        <v>66.876237882627407</v>
      </c>
      <c r="G23" s="13">
        <f t="shared" si="1"/>
        <v>66.876237882627407</v>
      </c>
      <c r="H23" s="13">
        <v>1686</v>
      </c>
      <c r="I23" s="13">
        <f t="shared" si="2"/>
        <v>98.612701660735468</v>
      </c>
    </row>
    <row r="24" spans="1:9" ht="28.5" customHeight="1" x14ac:dyDescent="0.25">
      <c r="A24" s="11" t="s">
        <v>11</v>
      </c>
      <c r="B24" s="12" t="s">
        <v>9</v>
      </c>
      <c r="C24" s="22">
        <v>33481690.77</v>
      </c>
      <c r="D24" s="22">
        <v>33735627.380000003</v>
      </c>
      <c r="E24" s="22">
        <v>32455600.16</v>
      </c>
      <c r="F24" s="13">
        <f t="shared" si="0"/>
        <v>96.935367998442331</v>
      </c>
      <c r="G24" s="13">
        <f t="shared" si="1"/>
        <v>96.20571093704082</v>
      </c>
      <c r="H24" s="13">
        <v>31648.6</v>
      </c>
      <c r="I24" s="13">
        <f t="shared" si="2"/>
        <v>102.5498763294427</v>
      </c>
    </row>
    <row r="25" spans="1:9" ht="33.75" customHeight="1" x14ac:dyDescent="0.25">
      <c r="A25" s="8" t="s">
        <v>18</v>
      </c>
      <c r="B25" s="9" t="s">
        <v>15</v>
      </c>
      <c r="C25" s="21">
        <v>632386607.34000003</v>
      </c>
      <c r="D25" s="21">
        <v>632969936.40999997</v>
      </c>
      <c r="E25" s="21">
        <v>550048110.24000001</v>
      </c>
      <c r="F25" s="10">
        <f>E25/C25*100</f>
        <v>86.979721558883199</v>
      </c>
      <c r="G25" s="10">
        <f t="shared" si="1"/>
        <v>86.89956324935342</v>
      </c>
      <c r="H25" s="10">
        <f>SUM(H26:H29)</f>
        <v>1003375.4</v>
      </c>
      <c r="I25" s="10">
        <f t="shared" si="2"/>
        <v>54.819772364361334</v>
      </c>
    </row>
    <row r="26" spans="1:9" ht="27" customHeight="1" x14ac:dyDescent="0.25">
      <c r="A26" s="11" t="s">
        <v>23</v>
      </c>
      <c r="B26" s="12" t="s">
        <v>21</v>
      </c>
      <c r="C26" s="22">
        <v>4176000</v>
      </c>
      <c r="D26" s="22">
        <v>4176000</v>
      </c>
      <c r="E26" s="22">
        <v>0</v>
      </c>
      <c r="F26" s="13">
        <f t="shared" si="0"/>
        <v>0</v>
      </c>
      <c r="G26" s="13">
        <f t="shared" si="1"/>
        <v>0</v>
      </c>
      <c r="H26" s="13">
        <v>13537.6</v>
      </c>
      <c r="I26" s="13">
        <f t="shared" si="2"/>
        <v>0</v>
      </c>
    </row>
    <row r="27" spans="1:9" ht="27" customHeight="1" x14ac:dyDescent="0.25">
      <c r="A27" s="11" t="s">
        <v>29</v>
      </c>
      <c r="B27" s="12" t="s">
        <v>27</v>
      </c>
      <c r="C27" s="22">
        <v>63002440</v>
      </c>
      <c r="D27" s="22">
        <v>63002440</v>
      </c>
      <c r="E27" s="22">
        <v>44745137.520000003</v>
      </c>
      <c r="F27" s="13">
        <f t="shared" si="0"/>
        <v>71.021277144186797</v>
      </c>
      <c r="G27" s="13">
        <f t="shared" si="1"/>
        <v>71.021277144186797</v>
      </c>
      <c r="H27" s="13">
        <v>0</v>
      </c>
      <c r="I27" s="13">
        <v>0</v>
      </c>
    </row>
    <row r="28" spans="1:9" ht="27" customHeight="1" x14ac:dyDescent="0.25">
      <c r="A28" s="11" t="s">
        <v>35</v>
      </c>
      <c r="B28" s="12" t="s">
        <v>33</v>
      </c>
      <c r="C28" s="22">
        <v>556362111.99000001</v>
      </c>
      <c r="D28" s="22">
        <v>556362111.99000001</v>
      </c>
      <c r="E28" s="22">
        <v>496038872.74000001</v>
      </c>
      <c r="F28" s="13">
        <f t="shared" si="0"/>
        <v>89.157558009434652</v>
      </c>
      <c r="G28" s="13">
        <f>E28/D28*100</f>
        <v>89.157558009434652</v>
      </c>
      <c r="H28" s="13">
        <v>982222</v>
      </c>
      <c r="I28" s="13">
        <f t="shared" si="2"/>
        <v>50.501706614187022</v>
      </c>
    </row>
    <row r="29" spans="1:9" ht="27" customHeight="1" x14ac:dyDescent="0.25">
      <c r="A29" s="11" t="s">
        <v>41</v>
      </c>
      <c r="B29" s="12" t="s">
        <v>40</v>
      </c>
      <c r="C29" s="22">
        <v>8846055.3499999996</v>
      </c>
      <c r="D29" s="22">
        <v>9429384.4199999999</v>
      </c>
      <c r="E29" s="22">
        <v>9264099.9800000004</v>
      </c>
      <c r="F29" s="13">
        <f t="shared" si="0"/>
        <v>104.72577452276512</v>
      </c>
      <c r="G29" s="13">
        <f t="shared" si="1"/>
        <v>98.24713435535169</v>
      </c>
      <c r="H29" s="13">
        <v>7615.8</v>
      </c>
      <c r="I29" s="13">
        <f t="shared" si="2"/>
        <v>121.64316263557342</v>
      </c>
    </row>
    <row r="30" spans="1:9" ht="35.25" customHeight="1" x14ac:dyDescent="0.25">
      <c r="A30" s="8" t="s">
        <v>49</v>
      </c>
      <c r="B30" s="9" t="s">
        <v>47</v>
      </c>
      <c r="C30" s="21">
        <v>583000</v>
      </c>
      <c r="D30" s="21">
        <v>583000</v>
      </c>
      <c r="E30" s="21">
        <v>503240</v>
      </c>
      <c r="F30" s="10">
        <f t="shared" si="0"/>
        <v>86.319039451114918</v>
      </c>
      <c r="G30" s="10">
        <f t="shared" si="1"/>
        <v>86.319039451114918</v>
      </c>
      <c r="H30" s="10">
        <f>SUM(H31)</f>
        <v>1082.9000000000001</v>
      </c>
      <c r="I30" s="10">
        <f t="shared" si="2"/>
        <v>46.471511681595715</v>
      </c>
    </row>
    <row r="31" spans="1:9" ht="27" customHeight="1" x14ac:dyDescent="0.25">
      <c r="A31" s="11" t="s">
        <v>52</v>
      </c>
      <c r="B31" s="12" t="s">
        <v>50</v>
      </c>
      <c r="C31" s="22">
        <v>583000</v>
      </c>
      <c r="D31" s="22">
        <v>583000</v>
      </c>
      <c r="E31" s="22">
        <v>503240</v>
      </c>
      <c r="F31" s="13">
        <f t="shared" si="0"/>
        <v>86.319039451114918</v>
      </c>
      <c r="G31" s="13">
        <f t="shared" si="1"/>
        <v>86.319039451114918</v>
      </c>
      <c r="H31" s="13">
        <v>1082.9000000000001</v>
      </c>
      <c r="I31" s="10">
        <f t="shared" si="2"/>
        <v>46.471511681595715</v>
      </c>
    </row>
    <row r="32" spans="1:9" ht="30.75" customHeight="1" x14ac:dyDescent="0.25">
      <c r="A32" s="8" t="s">
        <v>56</v>
      </c>
      <c r="B32" s="9" t="s">
        <v>54</v>
      </c>
      <c r="C32" s="21">
        <v>1543705162.3800001</v>
      </c>
      <c r="D32" s="21">
        <v>1549761209.9300001</v>
      </c>
      <c r="E32" s="21">
        <v>1533519198.6900001</v>
      </c>
      <c r="F32" s="10">
        <f t="shared" si="0"/>
        <v>99.340161324958203</v>
      </c>
      <c r="G32" s="10">
        <f t="shared" si="1"/>
        <v>98.951966849090667</v>
      </c>
      <c r="H32" s="10">
        <f>SUM(H33:H37)</f>
        <v>2460361.5000000005</v>
      </c>
      <c r="I32" s="10">
        <f t="shared" si="2"/>
        <v>62.329019483112532</v>
      </c>
    </row>
    <row r="33" spans="1:9" ht="27.75" customHeight="1" x14ac:dyDescent="0.25">
      <c r="A33" s="11" t="s">
        <v>60</v>
      </c>
      <c r="B33" s="12" t="s">
        <v>58</v>
      </c>
      <c r="C33" s="22">
        <v>551316918.07000005</v>
      </c>
      <c r="D33" s="22">
        <v>551316918.05999994</v>
      </c>
      <c r="E33" s="22">
        <v>548669921.52999997</v>
      </c>
      <c r="F33" s="13">
        <f t="shared" si="0"/>
        <v>99.519877505434366</v>
      </c>
      <c r="G33" s="13">
        <f t="shared" si="1"/>
        <v>99.519877507239514</v>
      </c>
      <c r="H33" s="13">
        <v>667006.30000000005</v>
      </c>
      <c r="I33" s="13">
        <f t="shared" si="2"/>
        <v>82.258581595106364</v>
      </c>
    </row>
    <row r="34" spans="1:9" ht="27.75" customHeight="1" x14ac:dyDescent="0.25">
      <c r="A34" s="11" t="s">
        <v>64</v>
      </c>
      <c r="B34" s="12" t="s">
        <v>62</v>
      </c>
      <c r="C34" s="22">
        <v>818237696.10000002</v>
      </c>
      <c r="D34" s="22">
        <v>824304442.72000003</v>
      </c>
      <c r="E34" s="22">
        <v>816035411.97000003</v>
      </c>
      <c r="F34" s="13">
        <f t="shared" si="0"/>
        <v>99.730850321306775</v>
      </c>
      <c r="G34" s="13">
        <f t="shared" si="1"/>
        <v>98.996847484806196</v>
      </c>
      <c r="H34" s="13">
        <v>1648013.1</v>
      </c>
      <c r="I34" s="13">
        <f t="shared" si="2"/>
        <v>49.516318284727227</v>
      </c>
    </row>
    <row r="35" spans="1:9" ht="27.75" customHeight="1" x14ac:dyDescent="0.25">
      <c r="A35" s="11" t="s">
        <v>68</v>
      </c>
      <c r="B35" s="12" t="s">
        <v>66</v>
      </c>
      <c r="C35" s="22">
        <v>130124674.48999999</v>
      </c>
      <c r="D35" s="22">
        <v>130124667.34999999</v>
      </c>
      <c r="E35" s="22">
        <v>125965776.44</v>
      </c>
      <c r="F35" s="13">
        <f t="shared" si="0"/>
        <v>96.803912811847525</v>
      </c>
      <c r="G35" s="13">
        <f t="shared" si="1"/>
        <v>96.803918123522493</v>
      </c>
      <c r="H35" s="13">
        <v>103762.1</v>
      </c>
      <c r="I35" s="13">
        <f t="shared" si="2"/>
        <v>121.39863826965723</v>
      </c>
    </row>
    <row r="36" spans="1:9" ht="27.75" customHeight="1" x14ac:dyDescent="0.25">
      <c r="A36" s="11" t="s">
        <v>73</v>
      </c>
      <c r="B36" s="12" t="s">
        <v>72</v>
      </c>
      <c r="C36" s="22">
        <v>9436000</v>
      </c>
      <c r="D36" s="22">
        <v>9436000</v>
      </c>
      <c r="E36" s="22">
        <v>9435999.9100000001</v>
      </c>
      <c r="F36" s="13">
        <f t="shared" si="0"/>
        <v>99.999999046206028</v>
      </c>
      <c r="G36" s="13">
        <f t="shared" si="1"/>
        <v>99.999999046206028</v>
      </c>
      <c r="H36" s="13">
        <v>10216.6</v>
      </c>
      <c r="I36" s="13">
        <f t="shared" si="2"/>
        <v>92.359492492610059</v>
      </c>
    </row>
    <row r="37" spans="1:9" ht="27.75" customHeight="1" x14ac:dyDescent="0.25">
      <c r="A37" s="11" t="s">
        <v>77</v>
      </c>
      <c r="B37" s="12" t="s">
        <v>76</v>
      </c>
      <c r="C37" s="22">
        <v>34589873.719999999</v>
      </c>
      <c r="D37" s="22">
        <v>34579181.799999997</v>
      </c>
      <c r="E37" s="22">
        <v>33412088.84</v>
      </c>
      <c r="F37" s="13">
        <f t="shared" si="0"/>
        <v>96.595000925606158</v>
      </c>
      <c r="G37" s="13">
        <f t="shared" si="1"/>
        <v>96.624868203214703</v>
      </c>
      <c r="H37" s="13">
        <v>31363.4</v>
      </c>
      <c r="I37" s="13">
        <f t="shared" si="2"/>
        <v>106.53210060133786</v>
      </c>
    </row>
    <row r="38" spans="1:9" ht="32.25" customHeight="1" x14ac:dyDescent="0.25">
      <c r="A38" s="8" t="s">
        <v>82</v>
      </c>
      <c r="B38" s="9" t="s">
        <v>80</v>
      </c>
      <c r="C38" s="21">
        <v>159112978.12</v>
      </c>
      <c r="D38" s="21">
        <v>159717220.69999999</v>
      </c>
      <c r="E38" s="21">
        <v>157851311.19999999</v>
      </c>
      <c r="F38" s="10">
        <f t="shared" si="0"/>
        <v>99.207062217735313</v>
      </c>
      <c r="G38" s="10">
        <f>E38/D38*100</f>
        <v>98.831741817305485</v>
      </c>
      <c r="H38" s="10">
        <f>SUM(H39)</f>
        <v>140404.70000000001</v>
      </c>
      <c r="I38" s="10">
        <f t="shared" si="2"/>
        <v>112.42594528530738</v>
      </c>
    </row>
    <row r="39" spans="1:9" ht="27.75" customHeight="1" x14ac:dyDescent="0.25">
      <c r="A39" s="11" t="s">
        <v>85</v>
      </c>
      <c r="B39" s="12" t="s">
        <v>84</v>
      </c>
      <c r="C39" s="22">
        <v>159112978.12</v>
      </c>
      <c r="D39" s="22">
        <v>159717220.69999999</v>
      </c>
      <c r="E39" s="22">
        <v>157851311.19999999</v>
      </c>
      <c r="F39" s="13">
        <f t="shared" si="0"/>
        <v>99.207062217735313</v>
      </c>
      <c r="G39" s="13">
        <f t="shared" si="1"/>
        <v>98.831741817305485</v>
      </c>
      <c r="H39" s="13">
        <v>140404.70000000001</v>
      </c>
      <c r="I39" s="13">
        <f t="shared" si="2"/>
        <v>112.42594528530738</v>
      </c>
    </row>
    <row r="40" spans="1:9" ht="30.75" customHeight="1" x14ac:dyDescent="0.25">
      <c r="A40" s="8" t="s">
        <v>89</v>
      </c>
      <c r="B40" s="9" t="s">
        <v>88</v>
      </c>
      <c r="C40" s="21">
        <v>62474800</v>
      </c>
      <c r="D40" s="21">
        <v>62474800</v>
      </c>
      <c r="E40" s="21">
        <v>61759427.780000001</v>
      </c>
      <c r="F40" s="10">
        <f t="shared" si="0"/>
        <v>98.854942760921205</v>
      </c>
      <c r="G40" s="10">
        <f t="shared" si="1"/>
        <v>98.854942760921205</v>
      </c>
      <c r="H40" s="10">
        <f>SUM(H41:H43)</f>
        <v>46895.8</v>
      </c>
      <c r="I40" s="10">
        <f t="shared" si="2"/>
        <v>131.69500846557688</v>
      </c>
    </row>
    <row r="41" spans="1:9" ht="26.25" customHeight="1" x14ac:dyDescent="0.25">
      <c r="A41" s="11" t="s">
        <v>2</v>
      </c>
      <c r="B41" s="12" t="s">
        <v>0</v>
      </c>
      <c r="C41" s="22">
        <v>8015200</v>
      </c>
      <c r="D41" s="22">
        <v>8015200</v>
      </c>
      <c r="E41" s="22">
        <v>8007923.7599999998</v>
      </c>
      <c r="F41" s="13">
        <f>E41/C41*100</f>
        <v>99.909219482982323</v>
      </c>
      <c r="G41" s="13">
        <f t="shared" si="1"/>
        <v>99.909219482982323</v>
      </c>
      <c r="H41" s="13">
        <v>7563.4</v>
      </c>
      <c r="I41" s="13">
        <f t="shared" si="2"/>
        <v>105.87730068487717</v>
      </c>
    </row>
    <row r="42" spans="1:9" ht="26.25" customHeight="1" x14ac:dyDescent="0.25">
      <c r="A42" s="11" t="s">
        <v>6</v>
      </c>
      <c r="B42" s="12" t="s">
        <v>4</v>
      </c>
      <c r="C42" s="22">
        <v>1860000</v>
      </c>
      <c r="D42" s="22">
        <v>1860000</v>
      </c>
      <c r="E42" s="22">
        <v>1851501.67</v>
      </c>
      <c r="F42" s="13">
        <f t="shared" si="0"/>
        <v>99.543100537634402</v>
      </c>
      <c r="G42" s="13">
        <f t="shared" si="1"/>
        <v>99.543100537634402</v>
      </c>
      <c r="H42" s="13">
        <v>3120.8</v>
      </c>
      <c r="I42" s="13">
        <f t="shared" si="2"/>
        <v>59.327789989746215</v>
      </c>
    </row>
    <row r="43" spans="1:9" ht="26.25" customHeight="1" x14ac:dyDescent="0.25">
      <c r="A43" s="11" t="s">
        <v>10</v>
      </c>
      <c r="B43" s="12" t="s">
        <v>8</v>
      </c>
      <c r="C43" s="22">
        <v>52599600</v>
      </c>
      <c r="D43" s="22">
        <v>52599600</v>
      </c>
      <c r="E43" s="22">
        <v>51900002.350000001</v>
      </c>
      <c r="F43" s="13">
        <f t="shared" ref="F43:F50" si="3">E43/C43*100</f>
        <v>98.669956330466391</v>
      </c>
      <c r="G43" s="13">
        <f t="shared" ref="G43:G50" si="4">E43/D43*100</f>
        <v>98.669956330466391</v>
      </c>
      <c r="H43" s="13">
        <v>36211.599999999999</v>
      </c>
      <c r="I43" s="13">
        <f t="shared" si="2"/>
        <v>143.32424513139438</v>
      </c>
    </row>
    <row r="44" spans="1:9" ht="35.25" customHeight="1" x14ac:dyDescent="0.25">
      <c r="A44" s="8" t="s">
        <v>16</v>
      </c>
      <c r="B44" s="9" t="s">
        <v>14</v>
      </c>
      <c r="C44" s="21">
        <v>162509279.83000001</v>
      </c>
      <c r="D44" s="21">
        <v>162509279.83000001</v>
      </c>
      <c r="E44" s="21">
        <v>162350777.83000001</v>
      </c>
      <c r="F44" s="10">
        <f t="shared" si="3"/>
        <v>99.90246587753893</v>
      </c>
      <c r="G44" s="10">
        <f t="shared" si="4"/>
        <v>99.90246587753893</v>
      </c>
      <c r="H44" s="10">
        <f>SUM(H45:H46)</f>
        <v>101217.3</v>
      </c>
      <c r="I44" s="10">
        <f t="shared" si="2"/>
        <v>160.39824993355882</v>
      </c>
    </row>
    <row r="45" spans="1:9" ht="27.75" customHeight="1" x14ac:dyDescent="0.25">
      <c r="A45" s="11" t="s">
        <v>22</v>
      </c>
      <c r="B45" s="12" t="s">
        <v>20</v>
      </c>
      <c r="C45" s="22">
        <v>71285373.939999998</v>
      </c>
      <c r="D45" s="22">
        <v>71285373.939999998</v>
      </c>
      <c r="E45" s="22">
        <v>71126871.939999998</v>
      </c>
      <c r="F45" s="13">
        <f t="shared" si="3"/>
        <v>99.777651443431566</v>
      </c>
      <c r="G45" s="13">
        <f t="shared" si="4"/>
        <v>99.777651443431566</v>
      </c>
      <c r="H45" s="13">
        <v>49303.4</v>
      </c>
      <c r="I45" s="13">
        <f t="shared" si="2"/>
        <v>144.26362469931081</v>
      </c>
    </row>
    <row r="46" spans="1:9" ht="27.75" customHeight="1" x14ac:dyDescent="0.25">
      <c r="A46" s="11" t="s">
        <v>28</v>
      </c>
      <c r="B46" s="12" t="s">
        <v>26</v>
      </c>
      <c r="C46" s="22">
        <v>91223905.890000001</v>
      </c>
      <c r="D46" s="22">
        <v>91223905.890000001</v>
      </c>
      <c r="E46" s="22">
        <v>91223905.890000001</v>
      </c>
      <c r="F46" s="13">
        <f t="shared" si="3"/>
        <v>100</v>
      </c>
      <c r="G46" s="13">
        <f t="shared" si="4"/>
        <v>100</v>
      </c>
      <c r="H46" s="13">
        <v>51913.9</v>
      </c>
      <c r="I46" s="13">
        <f t="shared" si="2"/>
        <v>175.7215425733763</v>
      </c>
    </row>
    <row r="47" spans="1:9" ht="35.25" customHeight="1" x14ac:dyDescent="0.25">
      <c r="A47" s="8" t="s">
        <v>34</v>
      </c>
      <c r="B47" s="9" t="s">
        <v>32</v>
      </c>
      <c r="C47" s="21">
        <v>9900000</v>
      </c>
      <c r="D47" s="21">
        <v>9900000</v>
      </c>
      <c r="E47" s="21">
        <v>9760500</v>
      </c>
      <c r="F47" s="10">
        <f t="shared" si="3"/>
        <v>98.590909090909093</v>
      </c>
      <c r="G47" s="10">
        <f t="shared" si="4"/>
        <v>98.590909090909093</v>
      </c>
      <c r="H47" s="10">
        <f>SUM(H48)</f>
        <v>0</v>
      </c>
      <c r="I47" s="10">
        <v>0</v>
      </c>
    </row>
    <row r="48" spans="1:9" ht="24.75" customHeight="1" x14ac:dyDescent="0.25">
      <c r="A48" s="11" t="s">
        <v>37</v>
      </c>
      <c r="B48" s="12" t="s">
        <v>36</v>
      </c>
      <c r="C48" s="22">
        <v>9900000</v>
      </c>
      <c r="D48" s="22">
        <v>9900000</v>
      </c>
      <c r="E48" s="22">
        <v>9760500</v>
      </c>
      <c r="F48" s="13">
        <f t="shared" si="3"/>
        <v>98.590909090909093</v>
      </c>
      <c r="G48" s="13">
        <f t="shared" si="4"/>
        <v>98.590909090909093</v>
      </c>
      <c r="H48" s="13">
        <v>0</v>
      </c>
      <c r="I48" s="13">
        <v>0</v>
      </c>
    </row>
    <row r="49" spans="1:9" ht="37.5" customHeight="1" x14ac:dyDescent="0.25">
      <c r="A49" s="8" t="s">
        <v>43</v>
      </c>
      <c r="B49" s="9" t="s">
        <v>42</v>
      </c>
      <c r="C49" s="21">
        <v>244319.68</v>
      </c>
      <c r="D49" s="21">
        <v>244319.68</v>
      </c>
      <c r="E49" s="21">
        <v>144319.67999999999</v>
      </c>
      <c r="F49" s="10">
        <f t="shared" si="3"/>
        <v>59.070018428314896</v>
      </c>
      <c r="G49" s="10">
        <f t="shared" si="4"/>
        <v>59.070018428314896</v>
      </c>
      <c r="H49" s="10">
        <f>SUM(H50)</f>
        <v>150</v>
      </c>
      <c r="I49" s="10">
        <f t="shared" si="2"/>
        <v>96.213119999999989</v>
      </c>
    </row>
    <row r="50" spans="1:9" ht="30.75" customHeight="1" x14ac:dyDescent="0.25">
      <c r="A50" s="11" t="s">
        <v>48</v>
      </c>
      <c r="B50" s="12" t="s">
        <v>46</v>
      </c>
      <c r="C50" s="22">
        <v>244319.68</v>
      </c>
      <c r="D50" s="22">
        <v>244319.68</v>
      </c>
      <c r="E50" s="22">
        <v>144319.67999999999</v>
      </c>
      <c r="F50" s="13">
        <f t="shared" si="3"/>
        <v>59.070018428314896</v>
      </c>
      <c r="G50" s="13">
        <f t="shared" si="4"/>
        <v>59.070018428314896</v>
      </c>
      <c r="H50" s="13">
        <v>150</v>
      </c>
      <c r="I50" s="13">
        <f t="shared" si="2"/>
        <v>96.213119999999989</v>
      </c>
    </row>
    <row r="51" spans="1:9" ht="39" customHeight="1" x14ac:dyDescent="0.25">
      <c r="A51" s="14"/>
      <c r="B51" s="15" t="s">
        <v>91</v>
      </c>
      <c r="C51" s="23">
        <v>3184219675.5599999</v>
      </c>
      <c r="D51" s="23">
        <v>3184469667.96</v>
      </c>
      <c r="E51" s="23">
        <v>3031414827.8400002</v>
      </c>
      <c r="F51" s="18">
        <f>E51/C51*100</f>
        <v>95.201183860120253</v>
      </c>
      <c r="G51" s="18">
        <f>E51/D51*100</f>
        <v>95.193710222460737</v>
      </c>
      <c r="H51" s="18">
        <v>4312352.1476800004</v>
      </c>
      <c r="I51" s="10">
        <f>E51/H51/10</f>
        <v>70.29608724025168</v>
      </c>
    </row>
    <row r="52" spans="1:9" x14ac:dyDescent="0.25">
      <c r="C52" s="17"/>
    </row>
    <row r="53" spans="1:9" x14ac:dyDescent="0.25">
      <c r="C53" s="17"/>
      <c r="D53" s="17"/>
      <c r="E53" s="17"/>
      <c r="G53" s="1"/>
      <c r="H53" s="17"/>
    </row>
    <row r="54" spans="1:9" x14ac:dyDescent="0.25">
      <c r="C54" s="2"/>
      <c r="D54" s="2"/>
      <c r="E54" s="2"/>
      <c r="H54" s="2"/>
    </row>
    <row r="55" spans="1:9" s="6" customFormat="1" x14ac:dyDescent="0.25">
      <c r="C55" s="7"/>
      <c r="D55" s="7"/>
      <c r="E55" s="7"/>
      <c r="H55" s="7"/>
    </row>
  </sheetData>
  <mergeCells count="3">
    <mergeCell ref="B3:F3"/>
    <mergeCell ref="A1:I1"/>
    <mergeCell ref="A2:I2"/>
  </mergeCells>
  <pageMargins left="0.7" right="0.7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расходам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2021-04-12T14:52:46Z</dcterms:created>
  <dcterms:modified xsi:type="dcterms:W3CDTF">2025-01-29T13:47:37Z</dcterms:modified>
</cp:coreProperties>
</file>