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525" windowWidth="25575" windowHeight="10170"/>
  </bookViews>
  <sheets>
    <sheet name="Отчет по расходам (3)" sheetId="4" r:id="rId1"/>
  </sheets>
  <calcPr calcId="162913"/>
</workbook>
</file>

<file path=xl/calcChain.xml><?xml version="1.0" encoding="utf-8"?>
<calcChain xmlns="http://schemas.openxmlformats.org/spreadsheetml/2006/main">
  <c r="K53" i="4" l="1"/>
  <c r="I53" i="4"/>
  <c r="H53" i="4"/>
  <c r="I52" i="4"/>
  <c r="H52" i="4"/>
  <c r="J51" i="4"/>
  <c r="I51" i="4"/>
  <c r="H51" i="4"/>
  <c r="K50" i="4"/>
  <c r="I50" i="4"/>
  <c r="H50" i="4"/>
  <c r="J49" i="4"/>
  <c r="K49" i="4" s="1"/>
  <c r="I49" i="4"/>
  <c r="H49" i="4"/>
  <c r="K48" i="4"/>
  <c r="I48" i="4"/>
  <c r="H48" i="4"/>
  <c r="I47" i="4"/>
  <c r="H47" i="4"/>
  <c r="K46" i="4"/>
  <c r="I46" i="4"/>
  <c r="H46" i="4"/>
  <c r="J45" i="4"/>
  <c r="K45" i="4" s="1"/>
  <c r="I45" i="4"/>
  <c r="H45" i="4"/>
  <c r="K44" i="4"/>
  <c r="I44" i="4"/>
  <c r="H44" i="4"/>
  <c r="K43" i="4"/>
  <c r="I43" i="4"/>
  <c r="H43" i="4"/>
  <c r="K42" i="4"/>
  <c r="I42" i="4"/>
  <c r="H42" i="4"/>
  <c r="J41" i="4"/>
  <c r="K41" i="4" s="1"/>
  <c r="I41" i="4"/>
  <c r="H41" i="4"/>
  <c r="K40" i="4"/>
  <c r="I40" i="4"/>
  <c r="H40" i="4"/>
  <c r="J39" i="4"/>
  <c r="K39" i="4" s="1"/>
  <c r="I39" i="4"/>
  <c r="H39" i="4"/>
  <c r="K38" i="4"/>
  <c r="I38" i="4"/>
  <c r="H38" i="4"/>
  <c r="K37" i="4"/>
  <c r="I37" i="4"/>
  <c r="H37" i="4"/>
  <c r="K36" i="4"/>
  <c r="I36" i="4"/>
  <c r="H36" i="4"/>
  <c r="K35" i="4"/>
  <c r="I35" i="4"/>
  <c r="H35" i="4"/>
  <c r="K34" i="4"/>
  <c r="I34" i="4"/>
  <c r="H34" i="4"/>
  <c r="J33" i="4"/>
  <c r="K33" i="4" s="1"/>
  <c r="I33" i="4"/>
  <c r="H33" i="4"/>
  <c r="K32" i="4"/>
  <c r="I32" i="4"/>
  <c r="H32" i="4"/>
  <c r="K31" i="4"/>
  <c r="J31" i="4"/>
  <c r="I31" i="4"/>
  <c r="H31" i="4"/>
  <c r="K30" i="4"/>
  <c r="I30" i="4"/>
  <c r="H30" i="4"/>
  <c r="K29" i="4"/>
  <c r="I29" i="4"/>
  <c r="H29" i="4"/>
  <c r="K28" i="4"/>
  <c r="I28" i="4"/>
  <c r="H28" i="4"/>
  <c r="I27" i="4"/>
  <c r="H27" i="4"/>
  <c r="J26" i="4"/>
  <c r="K26" i="4" s="1"/>
  <c r="I26" i="4"/>
  <c r="H26" i="4"/>
  <c r="K25" i="4"/>
  <c r="I25" i="4"/>
  <c r="H25" i="4"/>
  <c r="K24" i="4"/>
  <c r="I24" i="4"/>
  <c r="H24" i="4"/>
  <c r="K23" i="4"/>
  <c r="I23" i="4"/>
  <c r="H23" i="4"/>
  <c r="I22" i="4"/>
  <c r="H22" i="4"/>
  <c r="K21" i="4"/>
  <c r="I21" i="4"/>
  <c r="H21" i="4"/>
  <c r="J20" i="4"/>
  <c r="K20" i="4" s="1"/>
  <c r="I20" i="4"/>
  <c r="H20" i="4"/>
  <c r="I19" i="4"/>
  <c r="H19" i="4"/>
  <c r="K18" i="4"/>
  <c r="I18" i="4"/>
  <c r="H18" i="4"/>
  <c r="J17" i="4"/>
  <c r="K17" i="4" s="1"/>
  <c r="I17" i="4"/>
  <c r="H17" i="4"/>
  <c r="I16" i="4"/>
  <c r="H16" i="4"/>
  <c r="K15" i="4"/>
  <c r="I15" i="4"/>
  <c r="H15" i="4"/>
  <c r="J14" i="4"/>
  <c r="I14" i="4"/>
  <c r="H14" i="4"/>
  <c r="K13" i="4"/>
  <c r="I13" i="4"/>
  <c r="H13" i="4"/>
  <c r="I12" i="4"/>
  <c r="H12" i="4"/>
  <c r="I11" i="4"/>
  <c r="H11" i="4"/>
  <c r="K10" i="4"/>
  <c r="I10" i="4"/>
  <c r="H10" i="4"/>
  <c r="K9" i="4"/>
  <c r="I9" i="4"/>
  <c r="H9" i="4"/>
  <c r="K8" i="4"/>
  <c r="I8" i="4"/>
  <c r="H8" i="4"/>
  <c r="K7" i="4"/>
  <c r="I7" i="4"/>
  <c r="H7" i="4"/>
  <c r="K6" i="4"/>
  <c r="I6" i="4"/>
  <c r="H6" i="4"/>
  <c r="K14" i="4" l="1"/>
</calcChain>
</file>

<file path=xl/sharedStrings.xml><?xml version="1.0" encoding="utf-8"?>
<sst xmlns="http://schemas.openxmlformats.org/spreadsheetml/2006/main" count="106" uniqueCount="106">
  <si>
    <t>Пенсионное обеспечение</t>
  </si>
  <si>
    <t>Дорожное хозяйство (дорожные фонды)</t>
  </si>
  <si>
    <t>1001</t>
  </si>
  <si>
    <t>0409</t>
  </si>
  <si>
    <t>Социальное обеспечение населения</t>
  </si>
  <si>
    <t>Связь и информатика</t>
  </si>
  <si>
    <t>1003</t>
  </si>
  <si>
    <t>0410</t>
  </si>
  <si>
    <t>Охрана семьи и детства</t>
  </si>
  <si>
    <t>Другие вопросы в области национальной экономики</t>
  </si>
  <si>
    <t>1004</t>
  </si>
  <si>
    <t>0412</t>
  </si>
  <si>
    <t>Общегосударственные вопросы</t>
  </si>
  <si>
    <t>0100</t>
  </si>
  <si>
    <t>Физическая культура и спорт</t>
  </si>
  <si>
    <t>Жилищно-коммунальное хозяйство</t>
  </si>
  <si>
    <t>1100</t>
  </si>
  <si>
    <t>Функционирование высшего должностного лица субъекта Российской Федерации и муниципального образования</t>
  </si>
  <si>
    <t>0500</t>
  </si>
  <si>
    <t>0102</t>
  </si>
  <si>
    <t>Физическая культура</t>
  </si>
  <si>
    <t>Жилищное хозяйство</t>
  </si>
  <si>
    <t>1101</t>
  </si>
  <si>
    <t>0501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</si>
  <si>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</si>
  <si>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</si>
  <si>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Спорт высших достижений</t>
  </si>
  <si>
    <t>Коммунальное хозяйство</t>
  </si>
  <si>
    <t>1103</t>
  </si>
  <si>
    <t>0502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</si>
  <si>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</si>
  <si>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0104</t>
  </si>
  <si>
    <t>Средства массовой информации</t>
  </si>
  <si>
    <t>Благоустройство</t>
  </si>
  <si>
    <t>1200</t>
  </si>
  <si>
    <t>0503</t>
  </si>
  <si>
    <t>Другие вопросы в области средств массовой информации</t>
  </si>
  <si>
    <t>1204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</si>
  <si>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</si>
  <si>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</si>
  <si>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Другие вопросы в области жилищно-коммунального хозяйства</t>
  </si>
  <si>
    <t>0505</t>
  </si>
  <si>
    <t>Обслуживание государственного (муниципального) долга</t>
  </si>
  <si>
    <t>1300</t>
  </si>
  <si>
    <t>Резервные фонды</t>
  </si>
  <si>
    <t>0111</t>
  </si>
  <si>
    <t>Обслуживание государственного (муниципального) внутреннего долга</t>
  </si>
  <si>
    <t>Охрана окружающей среды</t>
  </si>
  <si>
    <t>1301</t>
  </si>
  <si>
    <t>0600</t>
  </si>
  <si>
    <t>Охрана объектов растительного и животного мира и среды их обитания</t>
  </si>
  <si>
    <t>Другие общегосударственные вопросы</t>
  </si>
  <si>
    <t>0603</t>
  </si>
  <si>
    <t>0113</t>
  </si>
  <si>
    <t>Образование</t>
  </si>
  <si>
    <t>Национальная оборона</t>
  </si>
  <si>
    <t>0700</t>
  </si>
  <si>
    <t>0200</t>
  </si>
  <si>
    <t>Дошкольное образование</t>
  </si>
  <si>
    <t>Мобилизационная и вневойсковая подготовка</t>
  </si>
  <si>
    <t>0701</t>
  </si>
  <si>
    <t>0203</t>
  </si>
  <si>
    <t>Общее образование</t>
  </si>
  <si>
    <t>Мобилизационная подготовка экономики</t>
  </si>
  <si>
    <t>0702</t>
  </si>
  <si>
    <t>0204</t>
  </si>
  <si>
    <t>Дополнительное образование детей</t>
  </si>
  <si>
    <t>Национальная безопасность и правоохранительная деятельность</t>
  </si>
  <si>
    <t>0703</t>
  </si>
  <si>
    <t>0300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</si>
  <si>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</si>
  <si>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</si>
  <si>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Молодежная политика</t>
  </si>
  <si>
    <t>0707</t>
  </si>
  <si>
    <t>Другие вопросы в области национальной безопасности и правоохранительной деятельности</t>
  </si>
  <si>
    <t>0314</t>
  </si>
  <si>
    <t>Другие вопросы в области образования</t>
  </si>
  <si>
    <t>0709</t>
  </si>
  <si>
    <t>Национальная экономика</t>
  </si>
  <si>
    <t>0400</t>
  </si>
  <si>
    <t>Культура, кинематография</t>
  </si>
  <si>
    <t>Сельское хозяйство и рыболовство</t>
  </si>
  <si>
    <t>0800</t>
  </si>
  <si>
    <t>0405</t>
  </si>
  <si>
    <t>Культура</t>
  </si>
  <si>
    <t>0801</t>
  </si>
  <si>
    <t>Транспорт</t>
  </si>
  <si>
    <t>0408</t>
  </si>
  <si>
    <t>Социальная политика</t>
  </si>
  <si>
    <t>1000</t>
  </si>
  <si>
    <t>РАСХОДЫ БЮДЖЕТА - ВСЕГО</t>
  </si>
  <si>
    <t>Наименование разделов, подразделов</t>
  </si>
  <si>
    <t>Код</t>
  </si>
  <si>
    <t>Сведения об исполнении бюджета городского округа Фрязино Московской области в части распределения ассигнований по разделам и подразделам классификации расходов в сравнении с запланированными значениями, утвержденными решением Совета депутатов городского округа Фрязино от 17.12.2024 № 519/90,  в сравнении с плановыми значениями согласно отчету об исполнении бюджета городского округа Фрязино Московской области и в сравнении с соответствущим периодом прошлого года</t>
  </si>
  <si>
    <t>(по состоянию на 01.04.2025)</t>
  </si>
  <si>
    <t>Годовые бюджетные назначения в соответствии с решением Совета депутатов от 17.12.2024 № 519/90
на 2025 год, 
тыс. руб.</t>
  </si>
  <si>
    <t>Годовые бюджетные назначения в соответствии с отчетом об исполнении бюджета городского округа Фрязино на 2025 год, тыс. руб.</t>
  </si>
  <si>
    <t>Фактически исполнено по состоянию на 01.04.2025, 
тыс. руб.</t>
  </si>
  <si>
    <t>Процент выполнения годовых бюджетных назначений в соответствии с решением Совета депутатов от 17.12.2024 № 519/90, %</t>
  </si>
  <si>
    <t>Фактически исполнено по состоянию на 01.04.2024,
тыс. руб.</t>
  </si>
  <si>
    <t>Темп роста к соответствующему периоду 2024 года,                            %</t>
  </si>
  <si>
    <t>Процент выполнения годовых бюджетных назначений в соответствии с отчетом об исполнении бюджета городского округа Фрязино, %</t>
  </si>
  <si>
    <t>0107</t>
  </si>
  <si>
    <t>Обеспечение проведения выборов и референдумов</t>
  </si>
  <si>
    <t>1102</t>
  </si>
  <si>
    <t>Массовый спорт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</si>
</sst>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&gt;=50]#,##0.0,;[Red][&lt;=-50]\-#,##0.0,;#,##0.0,"/>
    <numFmt numFmtId="165" formatCode="#,##0.0_ ;[Red]\-#,##0.0\ "/>
    <numFmt numFmtId="166" formatCode="#,##0.0"/>
  </numFmts>
  <fonts count="17" x14ac:knownFonts="1">
    <font>
      <sz val="11"/>
      <color indexed="8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1"/>
      <color indexed="8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rgb="FF000000"/>
      <name val="Arial"/>
      <family val="2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3" fillId="0" borderId="0" xfId="0" applyNumberFormat="1" applyFont="1" applyBorder="1" applyAlignment="1"/>
    <xf numFmtId="0" fontId="5" fillId="0" borderId="0" xfId="0" applyFont="1"/>
    <xf numFmtId="165" fontId="5" fillId="0" borderId="0" xfId="0" applyNumberFormat="1" applyFont="1"/>
    <xf numFmtId="49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left" vertical="center" wrapText="1"/>
    </xf>
    <xf numFmtId="165" fontId="6" fillId="0" borderId="1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left" vertical="center" wrapText="1"/>
    </xf>
    <xf numFmtId="165" fontId="3" fillId="0" borderId="1" xfId="0" applyNumberFormat="1" applyFont="1" applyBorder="1" applyAlignment="1">
      <alignment horizontal="right" vertical="center"/>
    </xf>
    <xf numFmtId="0" fontId="4" fillId="0" borderId="1" xfId="0" applyFont="1" applyBorder="1"/>
    <xf numFmtId="0" fontId="6" fillId="0" borderId="1" xfId="0" applyNumberFormat="1" applyFont="1" applyBorder="1" applyAlignment="1">
      <alignment horizontal="left"/>
    </xf>
    <xf numFmtId="0" fontId="10" fillId="0" borderId="0" xfId="0" applyFont="1"/>
    <xf numFmtId="0" fontId="2" fillId="0" borderId="0" xfId="0" applyNumberFormat="1" applyFont="1" applyBorder="1" applyAlignment="1">
      <alignment horizontal="left"/>
    </xf>
    <xf numFmtId="164" fontId="6" fillId="0" borderId="2" xfId="0" applyNumberFormat="1" applyFont="1" applyBorder="1" applyAlignment="1">
      <alignment horizontal="right" vertical="center"/>
    </xf>
    <xf numFmtId="164" fontId="3" fillId="0" borderId="2" xfId="0" applyNumberFormat="1" applyFont="1" applyBorder="1" applyAlignment="1">
      <alignment horizontal="right" vertical="center"/>
    </xf>
    <xf numFmtId="164" fontId="12" fillId="0" borderId="4" xfId="0" applyNumberFormat="1" applyFont="1" applyBorder="1" applyAlignment="1">
      <alignment horizontal="right" vertical="center" wrapText="1"/>
    </xf>
    <xf numFmtId="166" fontId="13" fillId="2" borderId="1" xfId="0" applyNumberFormat="1" applyFont="1" applyFill="1" applyBorder="1" applyAlignment="1">
      <alignment horizontal="right" vertical="center" wrapText="1"/>
    </xf>
    <xf numFmtId="166" fontId="14" fillId="2" borderId="1" xfId="0" applyNumberFormat="1" applyFont="1" applyFill="1" applyBorder="1" applyAlignment="1">
      <alignment horizontal="right" vertical="center" wrapText="1"/>
    </xf>
    <xf numFmtId="166" fontId="15" fillId="2" borderId="1" xfId="0" applyNumberFormat="1" applyFont="1" applyFill="1" applyBorder="1" applyAlignment="1">
      <alignment horizontal="right" vertical="center" wrapText="1"/>
    </xf>
    <xf numFmtId="166" fontId="16" fillId="2" borderId="1" xfId="0" applyNumberFormat="1" applyFont="1" applyFill="1" applyBorder="1" applyAlignment="1">
      <alignment horizontal="right"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/>
    </xf>
    <xf numFmtId="164" fontId="6" fillId="0" borderId="2" xfId="0" applyNumberFormat="1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164" fontId="3" fillId="0" borderId="2" xfId="0" applyNumberFormat="1" applyFont="1" applyBorder="1" applyAlignment="1">
      <alignment horizontal="right" vertical="center"/>
    </xf>
    <xf numFmtId="0" fontId="0" fillId="0" borderId="3" xfId="0" applyFont="1" applyBorder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zoomScaleNormal="100" workbookViewId="0">
      <pane ySplit="5" topLeftCell="A6" activePane="bottomLeft" state="frozen"/>
      <selection activeCell="B1" sqref="B1"/>
      <selection pane="bottomLeft" activeCell="H9" sqref="H9"/>
    </sheetView>
  </sheetViews>
  <sheetFormatPr defaultRowHeight="15" x14ac:dyDescent="0.25"/>
  <cols>
    <col min="1" max="1" width="7.42578125" customWidth="1"/>
    <col min="2" max="2" width="60" customWidth="1"/>
    <col min="3" max="3" width="18.140625" customWidth="1"/>
    <col min="4" max="4" width="11.5703125" customWidth="1"/>
    <col min="5" max="5" width="7.42578125" customWidth="1"/>
    <col min="6" max="6" width="7" customWidth="1"/>
    <col min="7" max="7" width="8.85546875" customWidth="1"/>
    <col min="8" max="8" width="16.28515625" customWidth="1"/>
    <col min="9" max="9" width="15.28515625" customWidth="1"/>
    <col min="10" max="10" width="16.42578125" customWidth="1"/>
    <col min="11" max="11" width="15" customWidth="1"/>
  </cols>
  <sheetData>
    <row r="1" spans="1:11" ht="61.5" customHeight="1" x14ac:dyDescent="0.25">
      <c r="A1" s="23" t="s">
        <v>93</v>
      </c>
      <c r="B1" s="23"/>
      <c r="C1" s="23"/>
      <c r="D1" s="23"/>
      <c r="E1" s="23"/>
      <c r="F1" s="23"/>
      <c r="G1" s="23"/>
      <c r="H1" s="23"/>
      <c r="I1" s="23"/>
      <c r="J1" s="24"/>
      <c r="K1" s="24"/>
    </row>
    <row r="2" spans="1:11" s="13" customFormat="1" ht="27.75" customHeight="1" x14ac:dyDescent="0.25">
      <c r="A2" s="25" t="s">
        <v>94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ht="11.25" customHeight="1" x14ac:dyDescent="0.25">
      <c r="A3" s="1"/>
      <c r="B3" s="26"/>
      <c r="C3" s="26"/>
      <c r="D3" s="26"/>
      <c r="E3" s="26"/>
      <c r="F3" s="26"/>
      <c r="G3" s="26"/>
      <c r="H3" s="26"/>
      <c r="I3" s="14"/>
      <c r="J3" s="14"/>
      <c r="K3" s="14"/>
    </row>
    <row r="4" spans="1:11" ht="12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165.75" customHeight="1" x14ac:dyDescent="0.25">
      <c r="A5" s="32" t="s">
        <v>92</v>
      </c>
      <c r="B5" s="32" t="s">
        <v>91</v>
      </c>
      <c r="C5" s="32" t="s">
        <v>95</v>
      </c>
      <c r="D5" s="33" t="s">
        <v>96</v>
      </c>
      <c r="E5" s="34"/>
      <c r="F5" s="33" t="s">
        <v>97</v>
      </c>
      <c r="G5" s="34"/>
      <c r="H5" s="32" t="s">
        <v>98</v>
      </c>
      <c r="I5" s="32" t="s">
        <v>101</v>
      </c>
      <c r="J5" s="35" t="s">
        <v>99</v>
      </c>
      <c r="K5" s="32" t="s">
        <v>100</v>
      </c>
    </row>
    <row r="6" spans="1:11" ht="35.25" customHeight="1" x14ac:dyDescent="0.25">
      <c r="A6" s="5" t="s">
        <v>13</v>
      </c>
      <c r="B6" s="6" t="s">
        <v>12</v>
      </c>
      <c r="C6" s="15">
        <v>476416157.95999998</v>
      </c>
      <c r="D6" s="27">
        <v>467638998.05000001</v>
      </c>
      <c r="E6" s="28"/>
      <c r="F6" s="27">
        <v>81651642.379999995</v>
      </c>
      <c r="G6" s="28"/>
      <c r="H6" s="7">
        <f t="shared" ref="H6:H52" si="0">F6/C6*100</f>
        <v>17.138722315722863</v>
      </c>
      <c r="I6" s="7">
        <f t="shared" ref="I6:I52" si="1">F6/D6*100</f>
        <v>17.460400591156382</v>
      </c>
      <c r="J6" s="20">
        <v>66852.100000000006</v>
      </c>
      <c r="K6" s="7">
        <f>F6/J6/10</f>
        <v>122.13773745327372</v>
      </c>
    </row>
    <row r="7" spans="1:11" ht="39.75" customHeight="1" x14ac:dyDescent="0.25">
      <c r="A7" s="8" t="s">
        <v>19</v>
      </c>
      <c r="B7" s="9" t="s">
        <v>17</v>
      </c>
      <c r="C7" s="16">
        <v>5374620</v>
      </c>
      <c r="D7" s="29">
        <v>5374620</v>
      </c>
      <c r="E7" s="30"/>
      <c r="F7" s="29">
        <v>2082996.89</v>
      </c>
      <c r="G7" s="30"/>
      <c r="H7" s="10">
        <f t="shared" si="0"/>
        <v>38.756170482750406</v>
      </c>
      <c r="I7" s="10">
        <f>F7/D7*100</f>
        <v>38.756170482750406</v>
      </c>
      <c r="J7" s="21">
        <v>922.6</v>
      </c>
      <c r="K7" s="10">
        <f t="shared" ref="K7:K50" si="2">F7/J7/10</f>
        <v>225.77464665076954</v>
      </c>
    </row>
    <row r="8" spans="1:11" ht="40.5" customHeight="1" x14ac:dyDescent="0.25">
      <c r="A8" s="8" t="s">
        <v>25</v>
      </c>
      <c r="B8" s="9" t="s">
        <v>24</v>
      </c>
      <c r="C8" s="16">
        <v>12725953</v>
      </c>
      <c r="D8" s="29">
        <v>12725953</v>
      </c>
      <c r="E8" s="30"/>
      <c r="F8" s="29">
        <v>1203724.6200000001</v>
      </c>
      <c r="G8" s="30"/>
      <c r="H8" s="10">
        <f t="shared" si="0"/>
        <v>9.4588171117715127</v>
      </c>
      <c r="I8" s="10">
        <f t="shared" si="1"/>
        <v>9.4588171117715127</v>
      </c>
      <c r="J8" s="21">
        <v>1019.7</v>
      </c>
      <c r="K8" s="10">
        <f t="shared" si="2"/>
        <v>118.04693733451015</v>
      </c>
    </row>
    <row r="9" spans="1:11" ht="41.25" customHeight="1" x14ac:dyDescent="0.25">
      <c r="A9" s="8" t="s">
        <v>31</v>
      </c>
      <c r="B9" s="9" t="s">
        <v>30</v>
      </c>
      <c r="C9" s="16">
        <v>183586490</v>
      </c>
      <c r="D9" s="29">
        <v>185406490</v>
      </c>
      <c r="E9" s="30"/>
      <c r="F9" s="29">
        <v>36392182.909999996</v>
      </c>
      <c r="G9" s="30"/>
      <c r="H9" s="10">
        <f t="shared" si="0"/>
        <v>19.822909033230058</v>
      </c>
      <c r="I9" s="10">
        <f t="shared" si="1"/>
        <v>19.628322023678887</v>
      </c>
      <c r="J9" s="21">
        <v>28893.200000000001</v>
      </c>
      <c r="K9" s="10">
        <f t="shared" si="2"/>
        <v>125.95414460841997</v>
      </c>
    </row>
    <row r="10" spans="1:11" ht="36" customHeight="1" x14ac:dyDescent="0.25">
      <c r="A10" s="8" t="s">
        <v>39</v>
      </c>
      <c r="B10" s="9" t="s">
        <v>38</v>
      </c>
      <c r="C10" s="16">
        <v>34163819.259999998</v>
      </c>
      <c r="D10" s="29">
        <v>34163819.259999998</v>
      </c>
      <c r="E10" s="30"/>
      <c r="F10" s="29">
        <v>6778660.8899999997</v>
      </c>
      <c r="G10" s="30"/>
      <c r="H10" s="10">
        <f t="shared" si="0"/>
        <v>19.84163666951796</v>
      </c>
      <c r="I10" s="10">
        <f t="shared" si="1"/>
        <v>19.84163666951796</v>
      </c>
      <c r="J10" s="21">
        <v>5814.4</v>
      </c>
      <c r="K10" s="10">
        <f t="shared" si="2"/>
        <v>116.58401365575124</v>
      </c>
    </row>
    <row r="11" spans="1:11" ht="36" customHeight="1" x14ac:dyDescent="0.25">
      <c r="A11" s="8" t="s">
        <v>102</v>
      </c>
      <c r="B11" s="22" t="s">
        <v>103</v>
      </c>
      <c r="C11" s="16">
        <v>12500000</v>
      </c>
      <c r="D11" s="29">
        <v>12500000</v>
      </c>
      <c r="E11" s="30"/>
      <c r="F11" s="29">
        <v>0</v>
      </c>
      <c r="G11" s="30"/>
      <c r="H11" s="10">
        <f t="shared" si="0"/>
        <v>0</v>
      </c>
      <c r="I11" s="10">
        <f t="shared" si="1"/>
        <v>0</v>
      </c>
      <c r="J11" s="21"/>
      <c r="K11" s="10"/>
    </row>
    <row r="12" spans="1:11" ht="27.75" customHeight="1" x14ac:dyDescent="0.25">
      <c r="A12" s="8" t="s">
        <v>45</v>
      </c>
      <c r="B12" s="9" t="s">
        <v>44</v>
      </c>
      <c r="C12" s="16">
        <v>500000</v>
      </c>
      <c r="D12" s="29">
        <v>500000</v>
      </c>
      <c r="E12" s="30"/>
      <c r="F12" s="29">
        <v>0</v>
      </c>
      <c r="G12" s="30"/>
      <c r="H12" s="10">
        <f>F12/C12*100</f>
        <v>0</v>
      </c>
      <c r="I12" s="10">
        <f t="shared" si="1"/>
        <v>0</v>
      </c>
      <c r="J12" s="21">
        <v>0</v>
      </c>
      <c r="K12" s="10"/>
    </row>
    <row r="13" spans="1:11" ht="27.75" customHeight="1" x14ac:dyDescent="0.25">
      <c r="A13" s="8" t="s">
        <v>53</v>
      </c>
      <c r="B13" s="9" t="s">
        <v>51</v>
      </c>
      <c r="C13" s="16">
        <v>227565275.69999999</v>
      </c>
      <c r="D13" s="29">
        <v>216968115.78999999</v>
      </c>
      <c r="E13" s="30"/>
      <c r="F13" s="29">
        <v>35194077.07</v>
      </c>
      <c r="G13" s="30"/>
      <c r="H13" s="10">
        <f>F13/C13*100</f>
        <v>15.465486534244558</v>
      </c>
      <c r="I13" s="10">
        <f t="shared" si="1"/>
        <v>16.220852055545247</v>
      </c>
      <c r="J13" s="21">
        <v>30202.2</v>
      </c>
      <c r="K13" s="10">
        <f t="shared" si="2"/>
        <v>116.52819023117522</v>
      </c>
    </row>
    <row r="14" spans="1:11" ht="34.5" customHeight="1" x14ac:dyDescent="0.25">
      <c r="A14" s="5" t="s">
        <v>57</v>
      </c>
      <c r="B14" s="6" t="s">
        <v>55</v>
      </c>
      <c r="C14" s="15">
        <v>5983830</v>
      </c>
      <c r="D14" s="27">
        <v>5983830</v>
      </c>
      <c r="E14" s="31"/>
      <c r="F14" s="27">
        <v>1218024.31</v>
      </c>
      <c r="G14" s="28"/>
      <c r="H14" s="7">
        <f t="shared" si="0"/>
        <v>20.355262599371976</v>
      </c>
      <c r="I14" s="7">
        <f t="shared" si="1"/>
        <v>20.355262599371976</v>
      </c>
      <c r="J14" s="20">
        <f t="shared" ref="J14" si="3">SUM(J15:J16)</f>
        <v>895.6</v>
      </c>
      <c r="K14" s="7">
        <f t="shared" si="2"/>
        <v>136.00092786958464</v>
      </c>
    </row>
    <row r="15" spans="1:11" ht="27" customHeight="1" x14ac:dyDescent="0.25">
      <c r="A15" s="8" t="s">
        <v>61</v>
      </c>
      <c r="B15" s="9" t="s">
        <v>59</v>
      </c>
      <c r="C15" s="16">
        <v>5909830</v>
      </c>
      <c r="D15" s="29">
        <v>5909830</v>
      </c>
      <c r="E15" s="30"/>
      <c r="F15" s="29">
        <v>1218024.31</v>
      </c>
      <c r="G15" s="30"/>
      <c r="H15" s="7">
        <f t="shared" si="0"/>
        <v>20.610141239257306</v>
      </c>
      <c r="I15" s="7">
        <f t="shared" si="1"/>
        <v>20.610141239257306</v>
      </c>
      <c r="J15" s="21">
        <v>895.6</v>
      </c>
      <c r="K15" s="7">
        <f t="shared" si="2"/>
        <v>136.00092786958464</v>
      </c>
    </row>
    <row r="16" spans="1:11" ht="27" customHeight="1" x14ac:dyDescent="0.25">
      <c r="A16" s="8" t="s">
        <v>65</v>
      </c>
      <c r="B16" s="9" t="s">
        <v>63</v>
      </c>
      <c r="C16" s="16">
        <v>74000</v>
      </c>
      <c r="D16" s="29">
        <v>74000</v>
      </c>
      <c r="E16" s="30"/>
      <c r="F16" s="29">
        <v>0</v>
      </c>
      <c r="G16" s="30"/>
      <c r="H16" s="7">
        <f t="shared" si="0"/>
        <v>0</v>
      </c>
      <c r="I16" s="7">
        <f>F16/D16*100</f>
        <v>0</v>
      </c>
      <c r="J16" s="21">
        <v>0</v>
      </c>
      <c r="K16" s="7"/>
    </row>
    <row r="17" spans="1:11" ht="36" customHeight="1" x14ac:dyDescent="0.25">
      <c r="A17" s="5" t="s">
        <v>69</v>
      </c>
      <c r="B17" s="6" t="s">
        <v>67</v>
      </c>
      <c r="C17" s="15">
        <v>57274401</v>
      </c>
      <c r="D17" s="27">
        <v>57274401</v>
      </c>
      <c r="E17" s="31"/>
      <c r="F17" s="27">
        <v>8012377.3399999999</v>
      </c>
      <c r="G17" s="31"/>
      <c r="H17" s="7">
        <f t="shared" si="0"/>
        <v>13.989456371617051</v>
      </c>
      <c r="I17" s="7">
        <f t="shared" si="1"/>
        <v>13.989456371617051</v>
      </c>
      <c r="J17" s="20">
        <f>SUM(J18:J19)</f>
        <v>7681</v>
      </c>
      <c r="K17" s="7">
        <f t="shared" si="2"/>
        <v>104.31424736362453</v>
      </c>
    </row>
    <row r="18" spans="1:11" ht="37.5" customHeight="1" x14ac:dyDescent="0.25">
      <c r="A18" s="8" t="s">
        <v>71</v>
      </c>
      <c r="B18" s="9" t="s">
        <v>70</v>
      </c>
      <c r="C18" s="16">
        <v>47467501</v>
      </c>
      <c r="D18" s="29">
        <v>47467501</v>
      </c>
      <c r="E18" s="30"/>
      <c r="F18" s="29">
        <v>7952997.6799999997</v>
      </c>
      <c r="G18" s="30"/>
      <c r="H18" s="10">
        <f>F18/C18*100</f>
        <v>16.754616342663585</v>
      </c>
      <c r="I18" s="10">
        <f t="shared" si="1"/>
        <v>16.754616342663585</v>
      </c>
      <c r="J18" s="21">
        <v>7681</v>
      </c>
      <c r="K18" s="10">
        <f t="shared" si="2"/>
        <v>103.54117536779066</v>
      </c>
    </row>
    <row r="19" spans="1:11" ht="37.5" customHeight="1" x14ac:dyDescent="0.25">
      <c r="A19" s="8" t="s">
        <v>75</v>
      </c>
      <c r="B19" s="9" t="s">
        <v>74</v>
      </c>
      <c r="C19" s="16">
        <v>9806900</v>
      </c>
      <c r="D19" s="29">
        <v>9806900</v>
      </c>
      <c r="E19" s="30"/>
      <c r="F19" s="29">
        <v>59379.66</v>
      </c>
      <c r="G19" s="30"/>
      <c r="H19" s="10">
        <f t="shared" si="0"/>
        <v>0.60548858456800825</v>
      </c>
      <c r="I19" s="10">
        <f t="shared" si="1"/>
        <v>0.60548858456800825</v>
      </c>
      <c r="J19" s="21">
        <v>0</v>
      </c>
      <c r="K19" s="10"/>
    </row>
    <row r="20" spans="1:11" ht="30.75" customHeight="1" x14ac:dyDescent="0.25">
      <c r="A20" s="5" t="s">
        <v>79</v>
      </c>
      <c r="B20" s="6" t="s">
        <v>78</v>
      </c>
      <c r="C20" s="15">
        <v>118089559</v>
      </c>
      <c r="D20" s="27">
        <v>118119559</v>
      </c>
      <c r="E20" s="31"/>
      <c r="F20" s="27">
        <v>18526643.620000001</v>
      </c>
      <c r="G20" s="31"/>
      <c r="H20" s="7">
        <f t="shared" si="0"/>
        <v>15.688638163175799</v>
      </c>
      <c r="I20" s="7">
        <f t="shared" si="1"/>
        <v>15.68465356359822</v>
      </c>
      <c r="J20" s="20">
        <f>SUM(J21:J25)</f>
        <v>20175</v>
      </c>
      <c r="K20" s="7">
        <f t="shared" si="2"/>
        <v>91.829708153655517</v>
      </c>
    </row>
    <row r="21" spans="1:11" ht="28.5" customHeight="1" x14ac:dyDescent="0.25">
      <c r="A21" s="8" t="s">
        <v>83</v>
      </c>
      <c r="B21" s="9" t="s">
        <v>81</v>
      </c>
      <c r="C21" s="16">
        <v>1506000</v>
      </c>
      <c r="D21" s="29">
        <v>1536000</v>
      </c>
      <c r="E21" s="30"/>
      <c r="F21" s="29">
        <v>58878.83</v>
      </c>
      <c r="G21" s="30"/>
      <c r="H21" s="10">
        <f t="shared" si="0"/>
        <v>3.9096168658698542</v>
      </c>
      <c r="I21" s="10">
        <f t="shared" si="1"/>
        <v>3.8332571614583331</v>
      </c>
      <c r="J21" s="21">
        <v>41.6</v>
      </c>
      <c r="K21" s="10">
        <f t="shared" si="2"/>
        <v>141.53564903846154</v>
      </c>
    </row>
    <row r="22" spans="1:11" ht="28.5" customHeight="1" x14ac:dyDescent="0.25">
      <c r="A22" s="8" t="s">
        <v>87</v>
      </c>
      <c r="B22" s="9" t="s">
        <v>86</v>
      </c>
      <c r="C22" s="16">
        <v>100</v>
      </c>
      <c r="D22" s="29">
        <v>100</v>
      </c>
      <c r="E22" s="30"/>
      <c r="F22" s="29">
        <v>0.34</v>
      </c>
      <c r="G22" s="30"/>
      <c r="H22" s="10">
        <f t="shared" si="0"/>
        <v>0.34</v>
      </c>
      <c r="I22" s="10">
        <f t="shared" si="1"/>
        <v>0.34</v>
      </c>
      <c r="J22" s="21">
        <v>0</v>
      </c>
      <c r="K22" s="10"/>
    </row>
    <row r="23" spans="1:11" ht="28.5" customHeight="1" x14ac:dyDescent="0.25">
      <c r="A23" s="8" t="s">
        <v>3</v>
      </c>
      <c r="B23" s="9" t="s">
        <v>1</v>
      </c>
      <c r="C23" s="16">
        <v>69831000</v>
      </c>
      <c r="D23" s="29">
        <v>69831000</v>
      </c>
      <c r="E23" s="30"/>
      <c r="F23" s="29">
        <v>11344938.02</v>
      </c>
      <c r="G23" s="30"/>
      <c r="H23" s="10">
        <f t="shared" si="0"/>
        <v>16.246277469891595</v>
      </c>
      <c r="I23" s="10">
        <f t="shared" si="1"/>
        <v>16.246277469891595</v>
      </c>
      <c r="J23" s="21">
        <v>14361.2</v>
      </c>
      <c r="K23" s="10">
        <f t="shared" si="2"/>
        <v>78.99714522463303</v>
      </c>
    </row>
    <row r="24" spans="1:11" ht="28.5" customHeight="1" x14ac:dyDescent="0.25">
      <c r="A24" s="8" t="s">
        <v>7</v>
      </c>
      <c r="B24" s="9" t="s">
        <v>5</v>
      </c>
      <c r="C24" s="16">
        <v>3831000</v>
      </c>
      <c r="D24" s="29">
        <v>3831000</v>
      </c>
      <c r="E24" s="30"/>
      <c r="F24" s="29">
        <v>443786</v>
      </c>
      <c r="G24" s="30"/>
      <c r="H24" s="10">
        <f t="shared" si="0"/>
        <v>11.584077264421822</v>
      </c>
      <c r="I24" s="10">
        <f t="shared" si="1"/>
        <v>11.584077264421822</v>
      </c>
      <c r="J24" s="21">
        <v>240.1</v>
      </c>
      <c r="K24" s="10">
        <f t="shared" si="2"/>
        <v>184.83381924198252</v>
      </c>
    </row>
    <row r="25" spans="1:11" ht="28.5" customHeight="1" x14ac:dyDescent="0.25">
      <c r="A25" s="8" t="s">
        <v>11</v>
      </c>
      <c r="B25" s="9" t="s">
        <v>9</v>
      </c>
      <c r="C25" s="16">
        <v>42921459</v>
      </c>
      <c r="D25" s="29">
        <v>42921459</v>
      </c>
      <c r="E25" s="30"/>
      <c r="F25" s="29">
        <v>6679040.4299999997</v>
      </c>
      <c r="G25" s="30"/>
      <c r="H25" s="10">
        <f t="shared" si="0"/>
        <v>15.561075009123057</v>
      </c>
      <c r="I25" s="10">
        <f t="shared" si="1"/>
        <v>15.561075009123057</v>
      </c>
      <c r="J25" s="21">
        <v>5532.1</v>
      </c>
      <c r="K25" s="10">
        <f t="shared" si="2"/>
        <v>120.73246018690911</v>
      </c>
    </row>
    <row r="26" spans="1:11" ht="33.75" customHeight="1" x14ac:dyDescent="0.25">
      <c r="A26" s="5" t="s">
        <v>18</v>
      </c>
      <c r="B26" s="6" t="s">
        <v>15</v>
      </c>
      <c r="C26" s="15">
        <v>858529080</v>
      </c>
      <c r="D26" s="27">
        <v>881034209.25999999</v>
      </c>
      <c r="E26" s="31"/>
      <c r="F26" s="27">
        <v>59855059.07</v>
      </c>
      <c r="G26" s="31"/>
      <c r="H26" s="7">
        <f>F26/C26*100</f>
        <v>6.9718149873269279</v>
      </c>
      <c r="I26" s="7">
        <f t="shared" si="1"/>
        <v>6.7937270131966363</v>
      </c>
      <c r="J26" s="20">
        <f>SUM(J27:J30)</f>
        <v>49942.200000000004</v>
      </c>
      <c r="K26" s="7">
        <f t="shared" si="2"/>
        <v>119.848663194653</v>
      </c>
    </row>
    <row r="27" spans="1:11" ht="27" customHeight="1" x14ac:dyDescent="0.25">
      <c r="A27" s="8" t="s">
        <v>23</v>
      </c>
      <c r="B27" s="9" t="s">
        <v>21</v>
      </c>
      <c r="C27" s="16">
        <v>3279000</v>
      </c>
      <c r="D27" s="29">
        <v>3279000</v>
      </c>
      <c r="E27" s="30"/>
      <c r="F27" s="29">
        <v>0</v>
      </c>
      <c r="G27" s="30"/>
      <c r="H27" s="10">
        <f t="shared" si="0"/>
        <v>0</v>
      </c>
      <c r="I27" s="10">
        <f t="shared" si="1"/>
        <v>0</v>
      </c>
      <c r="J27" s="21">
        <v>0</v>
      </c>
      <c r="K27" s="10"/>
    </row>
    <row r="28" spans="1:11" ht="27" customHeight="1" x14ac:dyDescent="0.25">
      <c r="A28" s="8" t="s">
        <v>29</v>
      </c>
      <c r="B28" s="9" t="s">
        <v>27</v>
      </c>
      <c r="C28" s="16">
        <v>291919580</v>
      </c>
      <c r="D28" s="29">
        <v>310129240</v>
      </c>
      <c r="E28" s="30"/>
      <c r="F28" s="29">
        <v>0</v>
      </c>
      <c r="G28" s="30"/>
      <c r="H28" s="10">
        <f t="shared" si="0"/>
        <v>0</v>
      </c>
      <c r="I28" s="10">
        <f t="shared" si="1"/>
        <v>0</v>
      </c>
      <c r="J28" s="21">
        <v>3584.5</v>
      </c>
      <c r="K28" s="10">
        <f t="shared" si="2"/>
        <v>0</v>
      </c>
    </row>
    <row r="29" spans="1:11" ht="27" customHeight="1" x14ac:dyDescent="0.25">
      <c r="A29" s="8" t="s">
        <v>35</v>
      </c>
      <c r="B29" s="9" t="s">
        <v>33</v>
      </c>
      <c r="C29" s="16">
        <v>553429800</v>
      </c>
      <c r="D29" s="29">
        <v>557725269.25999999</v>
      </c>
      <c r="E29" s="30"/>
      <c r="F29" s="29">
        <v>58236812.689999998</v>
      </c>
      <c r="G29" s="30"/>
      <c r="H29" s="10">
        <f t="shared" si="0"/>
        <v>10.522890652075475</v>
      </c>
      <c r="I29" s="10">
        <f>F29/D29*100</f>
        <v>10.441845815462093</v>
      </c>
      <c r="J29" s="21">
        <v>44997.3</v>
      </c>
      <c r="K29" s="10">
        <f t="shared" si="2"/>
        <v>129.42290468539221</v>
      </c>
    </row>
    <row r="30" spans="1:11" ht="27" customHeight="1" x14ac:dyDescent="0.25">
      <c r="A30" s="8" t="s">
        <v>41</v>
      </c>
      <c r="B30" s="9" t="s">
        <v>40</v>
      </c>
      <c r="C30" s="16">
        <v>9900700</v>
      </c>
      <c r="D30" s="29">
        <v>9900700</v>
      </c>
      <c r="E30" s="30"/>
      <c r="F30" s="29">
        <v>1618246.38</v>
      </c>
      <c r="G30" s="30"/>
      <c r="H30" s="10">
        <f t="shared" si="0"/>
        <v>16.344767339683052</v>
      </c>
      <c r="I30" s="10">
        <f t="shared" si="1"/>
        <v>16.344767339683052</v>
      </c>
      <c r="J30" s="21">
        <v>1360.4</v>
      </c>
      <c r="K30" s="10">
        <f t="shared" si="2"/>
        <v>118.95371802411054</v>
      </c>
    </row>
    <row r="31" spans="1:11" ht="35.25" customHeight="1" x14ac:dyDescent="0.25">
      <c r="A31" s="5" t="s">
        <v>49</v>
      </c>
      <c r="B31" s="6" t="s">
        <v>47</v>
      </c>
      <c r="C31" s="15">
        <v>633000</v>
      </c>
      <c r="D31" s="27">
        <v>633000</v>
      </c>
      <c r="E31" s="31"/>
      <c r="F31" s="27">
        <v>37325.800000000003</v>
      </c>
      <c r="G31" s="31"/>
      <c r="H31" s="7">
        <f t="shared" si="0"/>
        <v>5.896650868878357</v>
      </c>
      <c r="I31" s="7">
        <f t="shared" si="1"/>
        <v>5.896650868878357</v>
      </c>
      <c r="J31" s="20">
        <f>SUM(J32:J32)</f>
        <v>8.9</v>
      </c>
      <c r="K31" s="7">
        <f t="shared" si="2"/>
        <v>419.39101123595509</v>
      </c>
    </row>
    <row r="32" spans="1:11" ht="27" customHeight="1" x14ac:dyDescent="0.25">
      <c r="A32" s="8" t="s">
        <v>52</v>
      </c>
      <c r="B32" s="9" t="s">
        <v>50</v>
      </c>
      <c r="C32" s="16">
        <v>633000</v>
      </c>
      <c r="D32" s="29">
        <v>633000</v>
      </c>
      <c r="E32" s="30"/>
      <c r="F32" s="29">
        <v>37325.800000000003</v>
      </c>
      <c r="G32" s="30"/>
      <c r="H32" s="10">
        <f t="shared" si="0"/>
        <v>5.896650868878357</v>
      </c>
      <c r="I32" s="10">
        <f t="shared" si="1"/>
        <v>5.896650868878357</v>
      </c>
      <c r="J32" s="21">
        <v>8.9</v>
      </c>
      <c r="K32" s="7">
        <f t="shared" si="2"/>
        <v>419.39101123595509</v>
      </c>
    </row>
    <row r="33" spans="1:11" ht="30.75" customHeight="1" x14ac:dyDescent="0.25">
      <c r="A33" s="5" t="s">
        <v>56</v>
      </c>
      <c r="B33" s="6" t="s">
        <v>54</v>
      </c>
      <c r="C33" s="15">
        <v>1576873281</v>
      </c>
      <c r="D33" s="27">
        <v>1581395467.03</v>
      </c>
      <c r="E33" s="31"/>
      <c r="F33" s="27">
        <v>298761842.01999998</v>
      </c>
      <c r="G33" s="31"/>
      <c r="H33" s="7">
        <f t="shared" si="0"/>
        <v>18.946471198404431</v>
      </c>
      <c r="I33" s="7">
        <f t="shared" si="1"/>
        <v>18.892291539263169</v>
      </c>
      <c r="J33" s="20">
        <f>SUM(J34:J38)</f>
        <v>268495.7</v>
      </c>
      <c r="K33" s="7">
        <f t="shared" si="2"/>
        <v>111.27248668041982</v>
      </c>
    </row>
    <row r="34" spans="1:11" ht="27.75" customHeight="1" x14ac:dyDescent="0.25">
      <c r="A34" s="8" t="s">
        <v>60</v>
      </c>
      <c r="B34" s="9" t="s">
        <v>58</v>
      </c>
      <c r="C34" s="16">
        <v>564911000</v>
      </c>
      <c r="D34" s="29">
        <v>566042000</v>
      </c>
      <c r="E34" s="30"/>
      <c r="F34" s="29">
        <v>95170851.319999993</v>
      </c>
      <c r="G34" s="30"/>
      <c r="H34" s="10">
        <f t="shared" si="0"/>
        <v>16.847052247168136</v>
      </c>
      <c r="I34" s="10">
        <f t="shared" si="1"/>
        <v>16.813390405658943</v>
      </c>
      <c r="J34" s="21">
        <v>91586.9</v>
      </c>
      <c r="K34" s="10">
        <f t="shared" si="2"/>
        <v>103.91317024596313</v>
      </c>
    </row>
    <row r="35" spans="1:11" ht="27.75" customHeight="1" x14ac:dyDescent="0.25">
      <c r="A35" s="8" t="s">
        <v>64</v>
      </c>
      <c r="B35" s="9" t="s">
        <v>62</v>
      </c>
      <c r="C35" s="16">
        <v>849769190</v>
      </c>
      <c r="D35" s="29">
        <v>846466776.02999997</v>
      </c>
      <c r="E35" s="30"/>
      <c r="F35" s="29">
        <v>177709013.56</v>
      </c>
      <c r="G35" s="30"/>
      <c r="H35" s="10">
        <f t="shared" si="0"/>
        <v>20.912621409585348</v>
      </c>
      <c r="I35" s="10">
        <f t="shared" si="1"/>
        <v>20.99421012050469</v>
      </c>
      <c r="J35" s="21">
        <v>146575.79999999999</v>
      </c>
      <c r="K35" s="10">
        <f t="shared" si="2"/>
        <v>121.24035042619587</v>
      </c>
    </row>
    <row r="36" spans="1:11" ht="27.75" customHeight="1" x14ac:dyDescent="0.25">
      <c r="A36" s="8" t="s">
        <v>68</v>
      </c>
      <c r="B36" s="9" t="s">
        <v>66</v>
      </c>
      <c r="C36" s="16">
        <v>116140041</v>
      </c>
      <c r="D36" s="29">
        <v>120107681</v>
      </c>
      <c r="E36" s="30"/>
      <c r="F36" s="29">
        <v>19530828.739999998</v>
      </c>
      <c r="G36" s="30"/>
      <c r="H36" s="10">
        <f t="shared" si="0"/>
        <v>16.816619463738608</v>
      </c>
      <c r="I36" s="10">
        <f t="shared" si="1"/>
        <v>16.261098855118185</v>
      </c>
      <c r="J36" s="21">
        <v>24549.599999999999</v>
      </c>
      <c r="K36" s="10">
        <f t="shared" si="2"/>
        <v>79.55660678789063</v>
      </c>
    </row>
    <row r="37" spans="1:11" ht="27.75" customHeight="1" x14ac:dyDescent="0.25">
      <c r="A37" s="8" t="s">
        <v>73</v>
      </c>
      <c r="B37" s="9" t="s">
        <v>72</v>
      </c>
      <c r="C37" s="16">
        <v>10466100</v>
      </c>
      <c r="D37" s="29">
        <v>10466100</v>
      </c>
      <c r="E37" s="30"/>
      <c r="F37" s="29">
        <v>1460000</v>
      </c>
      <c r="G37" s="30"/>
      <c r="H37" s="10">
        <f t="shared" si="0"/>
        <v>13.949799829927098</v>
      </c>
      <c r="I37" s="10">
        <f t="shared" si="1"/>
        <v>13.949799829927098</v>
      </c>
      <c r="J37" s="21">
        <v>1654</v>
      </c>
      <c r="K37" s="10">
        <f t="shared" si="2"/>
        <v>88.270858524788395</v>
      </c>
    </row>
    <row r="38" spans="1:11" ht="27.75" customHeight="1" x14ac:dyDescent="0.25">
      <c r="A38" s="8" t="s">
        <v>77</v>
      </c>
      <c r="B38" s="9" t="s">
        <v>76</v>
      </c>
      <c r="C38" s="16">
        <v>35586950</v>
      </c>
      <c r="D38" s="29">
        <v>38312910</v>
      </c>
      <c r="E38" s="30"/>
      <c r="F38" s="29">
        <v>4891148.4000000004</v>
      </c>
      <c r="G38" s="30"/>
      <c r="H38" s="10">
        <f t="shared" si="0"/>
        <v>13.744219158989463</v>
      </c>
      <c r="I38" s="10">
        <f t="shared" si="1"/>
        <v>12.766319238084501</v>
      </c>
      <c r="J38" s="21">
        <v>4129.3999999999996</v>
      </c>
      <c r="K38" s="10">
        <f t="shared" si="2"/>
        <v>118.44695113091493</v>
      </c>
    </row>
    <row r="39" spans="1:11" ht="32.25" customHeight="1" x14ac:dyDescent="0.25">
      <c r="A39" s="5" t="s">
        <v>82</v>
      </c>
      <c r="B39" s="6" t="s">
        <v>80</v>
      </c>
      <c r="C39" s="15">
        <v>173233310</v>
      </c>
      <c r="D39" s="27">
        <v>172031662.74000001</v>
      </c>
      <c r="E39" s="31"/>
      <c r="F39" s="27">
        <v>28399000</v>
      </c>
      <c r="G39" s="31"/>
      <c r="H39" s="7">
        <f t="shared" si="0"/>
        <v>16.393498455926288</v>
      </c>
      <c r="I39" s="7">
        <f>F39/D39*100</f>
        <v>16.508007623527316</v>
      </c>
      <c r="J39" s="20">
        <f>SUM(J40:J40)</f>
        <v>27568.2</v>
      </c>
      <c r="K39" s="7">
        <f t="shared" si="2"/>
        <v>103.01361713858721</v>
      </c>
    </row>
    <row r="40" spans="1:11" ht="27.75" customHeight="1" x14ac:dyDescent="0.25">
      <c r="A40" s="8" t="s">
        <v>85</v>
      </c>
      <c r="B40" s="9" t="s">
        <v>84</v>
      </c>
      <c r="C40" s="16">
        <v>173233310</v>
      </c>
      <c r="D40" s="29">
        <v>172031662.74000001</v>
      </c>
      <c r="E40" s="30"/>
      <c r="F40" s="29">
        <v>28399000</v>
      </c>
      <c r="G40" s="30"/>
      <c r="H40" s="10">
        <f t="shared" si="0"/>
        <v>16.393498455926288</v>
      </c>
      <c r="I40" s="10">
        <f t="shared" si="1"/>
        <v>16.508007623527316</v>
      </c>
      <c r="J40" s="21">
        <v>27568.2</v>
      </c>
      <c r="K40" s="10">
        <f t="shared" si="2"/>
        <v>103.01361713858721</v>
      </c>
    </row>
    <row r="41" spans="1:11" ht="30.75" customHeight="1" x14ac:dyDescent="0.25">
      <c r="A41" s="5" t="s">
        <v>89</v>
      </c>
      <c r="B41" s="6" t="s">
        <v>88</v>
      </c>
      <c r="C41" s="15">
        <v>30789365.300000001</v>
      </c>
      <c r="D41" s="27">
        <v>30789365.300000001</v>
      </c>
      <c r="E41" s="31"/>
      <c r="F41" s="27">
        <v>11712738.42</v>
      </c>
      <c r="G41" s="31"/>
      <c r="H41" s="7">
        <f t="shared" si="0"/>
        <v>38.04150655875975</v>
      </c>
      <c r="I41" s="7">
        <f t="shared" si="1"/>
        <v>38.04150655875975</v>
      </c>
      <c r="J41" s="20">
        <f>SUM(J42:J44)</f>
        <v>16170.699999999999</v>
      </c>
      <c r="K41" s="7">
        <f t="shared" si="2"/>
        <v>72.431857742707493</v>
      </c>
    </row>
    <row r="42" spans="1:11" ht="26.25" customHeight="1" x14ac:dyDescent="0.25">
      <c r="A42" s="8" t="s">
        <v>2</v>
      </c>
      <c r="B42" s="9" t="s">
        <v>0</v>
      </c>
      <c r="C42" s="16">
        <v>9069400</v>
      </c>
      <c r="D42" s="29">
        <v>9069400</v>
      </c>
      <c r="E42" s="30"/>
      <c r="F42" s="29">
        <v>1335757.24</v>
      </c>
      <c r="G42" s="30"/>
      <c r="H42" s="10">
        <f>F42/C42*100</f>
        <v>14.728176505612279</v>
      </c>
      <c r="I42" s="10">
        <f t="shared" si="1"/>
        <v>14.728176505612279</v>
      </c>
      <c r="J42" s="21">
        <v>1296.8</v>
      </c>
      <c r="K42" s="10">
        <f t="shared" si="2"/>
        <v>103.00410549043799</v>
      </c>
    </row>
    <row r="43" spans="1:11" ht="26.25" customHeight="1" x14ac:dyDescent="0.25">
      <c r="A43" s="8" t="s">
        <v>6</v>
      </c>
      <c r="B43" s="9" t="s">
        <v>4</v>
      </c>
      <c r="C43" s="16">
        <v>1080000</v>
      </c>
      <c r="D43" s="29">
        <v>1080000</v>
      </c>
      <c r="E43" s="30"/>
      <c r="F43" s="29">
        <v>120000</v>
      </c>
      <c r="G43" s="30"/>
      <c r="H43" s="10">
        <f t="shared" si="0"/>
        <v>11.111111111111111</v>
      </c>
      <c r="I43" s="10">
        <f t="shared" si="1"/>
        <v>11.111111111111111</v>
      </c>
      <c r="J43" s="21">
        <v>120</v>
      </c>
      <c r="K43" s="10">
        <f t="shared" si="2"/>
        <v>100</v>
      </c>
    </row>
    <row r="44" spans="1:11" ht="26.25" customHeight="1" x14ac:dyDescent="0.25">
      <c r="A44" s="8" t="s">
        <v>10</v>
      </c>
      <c r="B44" s="9" t="s">
        <v>8</v>
      </c>
      <c r="C44" s="16">
        <v>20639965.300000001</v>
      </c>
      <c r="D44" s="29">
        <v>20639965.300000001</v>
      </c>
      <c r="E44" s="30"/>
      <c r="F44" s="29">
        <v>10256981.18</v>
      </c>
      <c r="G44" s="30"/>
      <c r="H44" s="10">
        <f t="shared" si="0"/>
        <v>49.694759806597148</v>
      </c>
      <c r="I44" s="10">
        <f t="shared" si="1"/>
        <v>49.694759806597148</v>
      </c>
      <c r="J44" s="21">
        <v>14753.9</v>
      </c>
      <c r="K44" s="10">
        <f t="shared" si="2"/>
        <v>69.520473773036287</v>
      </c>
    </row>
    <row r="45" spans="1:11" ht="35.25" customHeight="1" x14ac:dyDescent="0.25">
      <c r="A45" s="5" t="s">
        <v>16</v>
      </c>
      <c r="B45" s="6" t="s">
        <v>14</v>
      </c>
      <c r="C45" s="15">
        <v>298055470</v>
      </c>
      <c r="D45" s="27">
        <v>298055470</v>
      </c>
      <c r="E45" s="31"/>
      <c r="F45" s="27">
        <v>35400300</v>
      </c>
      <c r="G45" s="31"/>
      <c r="H45" s="7">
        <f t="shared" si="0"/>
        <v>11.877084490346714</v>
      </c>
      <c r="I45" s="7">
        <f t="shared" si="1"/>
        <v>11.877084490346714</v>
      </c>
      <c r="J45" s="20">
        <f>SUM(J46:J48)</f>
        <v>30395.600000000002</v>
      </c>
      <c r="K45" s="7">
        <f t="shared" si="2"/>
        <v>116.46521207016804</v>
      </c>
    </row>
    <row r="46" spans="1:11" ht="27.75" customHeight="1" x14ac:dyDescent="0.25">
      <c r="A46" s="8" t="s">
        <v>22</v>
      </c>
      <c r="B46" s="9" t="s">
        <v>20</v>
      </c>
      <c r="C46" s="16">
        <v>90052500</v>
      </c>
      <c r="D46" s="29">
        <v>90052500</v>
      </c>
      <c r="E46" s="30"/>
      <c r="F46" s="29">
        <v>14000300</v>
      </c>
      <c r="G46" s="30"/>
      <c r="H46" s="10">
        <f t="shared" si="0"/>
        <v>15.546819910607701</v>
      </c>
      <c r="I46" s="10">
        <f t="shared" si="1"/>
        <v>15.546819910607701</v>
      </c>
      <c r="J46" s="21">
        <v>12431.7</v>
      </c>
      <c r="K46" s="10">
        <f t="shared" si="2"/>
        <v>112.61774334966256</v>
      </c>
    </row>
    <row r="47" spans="1:11" ht="27.75" customHeight="1" x14ac:dyDescent="0.25">
      <c r="A47" s="8" t="s">
        <v>104</v>
      </c>
      <c r="B47" s="22" t="s">
        <v>105</v>
      </c>
      <c r="C47" s="16">
        <v>89974870</v>
      </c>
      <c r="D47" s="29">
        <v>89974870</v>
      </c>
      <c r="E47" s="30"/>
      <c r="F47" s="29">
        <v>0</v>
      </c>
      <c r="G47" s="30"/>
      <c r="H47" s="10">
        <f t="shared" si="0"/>
        <v>0</v>
      </c>
      <c r="I47" s="10">
        <f t="shared" si="1"/>
        <v>0</v>
      </c>
      <c r="J47" s="21">
        <v>0</v>
      </c>
      <c r="K47" s="10"/>
    </row>
    <row r="48" spans="1:11" ht="27.75" customHeight="1" x14ac:dyDescent="0.25">
      <c r="A48" s="8" t="s">
        <v>28</v>
      </c>
      <c r="B48" s="9" t="s">
        <v>26</v>
      </c>
      <c r="C48" s="16">
        <v>118028100</v>
      </c>
      <c r="D48" s="29">
        <v>118028100</v>
      </c>
      <c r="E48" s="30"/>
      <c r="F48" s="29">
        <v>21400000</v>
      </c>
      <c r="G48" s="30"/>
      <c r="H48" s="10">
        <f t="shared" si="0"/>
        <v>18.131275518287595</v>
      </c>
      <c r="I48" s="10">
        <f t="shared" si="1"/>
        <v>18.131275518287595</v>
      </c>
      <c r="J48" s="21">
        <v>17963.900000000001</v>
      </c>
      <c r="K48" s="10">
        <f t="shared" si="2"/>
        <v>119.12780632268047</v>
      </c>
    </row>
    <row r="49" spans="1:11" ht="35.25" customHeight="1" x14ac:dyDescent="0.25">
      <c r="A49" s="5" t="s">
        <v>34</v>
      </c>
      <c r="B49" s="6" t="s">
        <v>32</v>
      </c>
      <c r="C49" s="15">
        <v>9000000</v>
      </c>
      <c r="D49" s="27">
        <v>9000000</v>
      </c>
      <c r="E49" s="31"/>
      <c r="F49" s="27">
        <v>1556500.03</v>
      </c>
      <c r="G49" s="31"/>
      <c r="H49" s="7">
        <f t="shared" si="0"/>
        <v>17.29444477777778</v>
      </c>
      <c r="I49" s="7">
        <f t="shared" si="1"/>
        <v>17.29444477777778</v>
      </c>
      <c r="J49" s="20">
        <f>SUM(J50:J50)</f>
        <v>910.8</v>
      </c>
      <c r="K49" s="10">
        <f t="shared" si="2"/>
        <v>170.89372310057095</v>
      </c>
    </row>
    <row r="50" spans="1:11" ht="24.75" customHeight="1" x14ac:dyDescent="0.25">
      <c r="A50" s="8" t="s">
        <v>37</v>
      </c>
      <c r="B50" s="9" t="s">
        <v>36</v>
      </c>
      <c r="C50" s="16">
        <v>9000000</v>
      </c>
      <c r="D50" s="29">
        <v>9000000</v>
      </c>
      <c r="E50" s="30"/>
      <c r="F50" s="29">
        <v>1556500.03</v>
      </c>
      <c r="G50" s="30"/>
      <c r="H50" s="10">
        <f t="shared" si="0"/>
        <v>17.29444477777778</v>
      </c>
      <c r="I50" s="10">
        <f t="shared" si="1"/>
        <v>17.29444477777778</v>
      </c>
      <c r="J50" s="21">
        <v>910.8</v>
      </c>
      <c r="K50" s="10">
        <f t="shared" si="2"/>
        <v>170.89372310057095</v>
      </c>
    </row>
    <row r="51" spans="1:11" ht="37.5" customHeight="1" x14ac:dyDescent="0.25">
      <c r="A51" s="5" t="s">
        <v>43</v>
      </c>
      <c r="B51" s="6" t="s">
        <v>42</v>
      </c>
      <c r="C51" s="15">
        <v>877600</v>
      </c>
      <c r="D51" s="27">
        <v>877600</v>
      </c>
      <c r="E51" s="31"/>
      <c r="F51" s="27">
        <v>0</v>
      </c>
      <c r="G51" s="31"/>
      <c r="H51" s="7">
        <f t="shared" si="0"/>
        <v>0</v>
      </c>
      <c r="I51" s="7">
        <f t="shared" si="1"/>
        <v>0</v>
      </c>
      <c r="J51" s="18">
        <f t="shared" ref="J51" si="4">SUM(J52)</f>
        <v>0</v>
      </c>
      <c r="K51" s="10"/>
    </row>
    <row r="52" spans="1:11" ht="30.75" customHeight="1" thickBot="1" x14ac:dyDescent="0.3">
      <c r="A52" s="8" t="s">
        <v>48</v>
      </c>
      <c r="B52" s="9" t="s">
        <v>46</v>
      </c>
      <c r="C52" s="16">
        <v>877600</v>
      </c>
      <c r="D52" s="29">
        <v>877600</v>
      </c>
      <c r="E52" s="30"/>
      <c r="F52" s="29">
        <v>0</v>
      </c>
      <c r="G52" s="30"/>
      <c r="H52" s="10">
        <f t="shared" si="0"/>
        <v>0</v>
      </c>
      <c r="I52" s="10">
        <f t="shared" si="1"/>
        <v>0</v>
      </c>
      <c r="J52" s="19">
        <v>0</v>
      </c>
      <c r="K52" s="10"/>
    </row>
    <row r="53" spans="1:11" ht="39" customHeight="1" thickBot="1" x14ac:dyDescent="0.3">
      <c r="A53" s="11"/>
      <c r="B53" s="12" t="s">
        <v>90</v>
      </c>
      <c r="C53" s="17">
        <v>3605755054.2600002</v>
      </c>
      <c r="D53" s="27">
        <v>3622833562.3800001</v>
      </c>
      <c r="E53" s="31"/>
      <c r="F53" s="27">
        <v>545131452.99000001</v>
      </c>
      <c r="G53" s="31"/>
      <c r="H53" s="7">
        <f>F53/C53*100</f>
        <v>15.118371735926914</v>
      </c>
      <c r="I53" s="7">
        <f>F53/D53*100</f>
        <v>15.047101767266366</v>
      </c>
      <c r="J53" s="20">
        <v>489095.8</v>
      </c>
      <c r="K53" s="7">
        <f>F53/J53/10</f>
        <v>111.45698920129757</v>
      </c>
    </row>
    <row r="54" spans="1:11" s="3" customFormat="1" x14ac:dyDescent="0.25">
      <c r="C54" s="4"/>
      <c r="D54" s="4"/>
      <c r="E54" s="4"/>
      <c r="F54" s="4"/>
      <c r="G54" s="4"/>
      <c r="J54" s="4"/>
    </row>
  </sheetData>
  <mergeCells count="101">
    <mergeCell ref="D52:E52"/>
    <mergeCell ref="F52:G52"/>
    <mergeCell ref="D53:E53"/>
    <mergeCell ref="F53:G53"/>
    <mergeCell ref="D49:E49"/>
    <mergeCell ref="F49:G49"/>
    <mergeCell ref="D50:E50"/>
    <mergeCell ref="F50:G50"/>
    <mergeCell ref="D51:E51"/>
    <mergeCell ref="F51:G51"/>
    <mergeCell ref="D46:E46"/>
    <mergeCell ref="F46:G46"/>
    <mergeCell ref="D47:E47"/>
    <mergeCell ref="F47:G47"/>
    <mergeCell ref="D48:E48"/>
    <mergeCell ref="F48:G48"/>
    <mergeCell ref="D43:E43"/>
    <mergeCell ref="F43:G43"/>
    <mergeCell ref="D44:E44"/>
    <mergeCell ref="F44:G44"/>
    <mergeCell ref="D45:E45"/>
    <mergeCell ref="F45:G45"/>
    <mergeCell ref="D40:E40"/>
    <mergeCell ref="F40:G40"/>
    <mergeCell ref="D41:E41"/>
    <mergeCell ref="F41:G41"/>
    <mergeCell ref="D42:E42"/>
    <mergeCell ref="F42:G42"/>
    <mergeCell ref="D37:E37"/>
    <mergeCell ref="F37:G37"/>
    <mergeCell ref="D38:E38"/>
    <mergeCell ref="F38:G38"/>
    <mergeCell ref="D39:E39"/>
    <mergeCell ref="F39:G39"/>
    <mergeCell ref="D34:E34"/>
    <mergeCell ref="F34:G34"/>
    <mergeCell ref="D35:E35"/>
    <mergeCell ref="F35:G35"/>
    <mergeCell ref="D36:E36"/>
    <mergeCell ref="F36:G36"/>
    <mergeCell ref="D31:E31"/>
    <mergeCell ref="F31:G31"/>
    <mergeCell ref="D32:E32"/>
    <mergeCell ref="F32:G32"/>
    <mergeCell ref="D33:E33"/>
    <mergeCell ref="F33:G33"/>
    <mergeCell ref="D28:E28"/>
    <mergeCell ref="F28:G28"/>
    <mergeCell ref="D29:E29"/>
    <mergeCell ref="F29:G29"/>
    <mergeCell ref="D30:E30"/>
    <mergeCell ref="F30:G30"/>
    <mergeCell ref="D25:E25"/>
    <mergeCell ref="F25:G25"/>
    <mergeCell ref="D26:E26"/>
    <mergeCell ref="F26:G26"/>
    <mergeCell ref="D27:E27"/>
    <mergeCell ref="F27:G27"/>
    <mergeCell ref="D22:E22"/>
    <mergeCell ref="F22:G22"/>
    <mergeCell ref="D23:E23"/>
    <mergeCell ref="F23:G23"/>
    <mergeCell ref="D24:E24"/>
    <mergeCell ref="F24:G24"/>
    <mergeCell ref="D19:E19"/>
    <mergeCell ref="F19:G19"/>
    <mergeCell ref="D20:E20"/>
    <mergeCell ref="F20:G20"/>
    <mergeCell ref="D21:E21"/>
    <mergeCell ref="F21:G21"/>
    <mergeCell ref="D16:E16"/>
    <mergeCell ref="F16:G16"/>
    <mergeCell ref="D17:E17"/>
    <mergeCell ref="F17:G17"/>
    <mergeCell ref="D18:E18"/>
    <mergeCell ref="F18:G18"/>
    <mergeCell ref="D13:E13"/>
    <mergeCell ref="F13:G13"/>
    <mergeCell ref="D14:E14"/>
    <mergeCell ref="F14:G14"/>
    <mergeCell ref="D15:E15"/>
    <mergeCell ref="F15:G15"/>
    <mergeCell ref="D11:E11"/>
    <mergeCell ref="F11:G11"/>
    <mergeCell ref="D12:E12"/>
    <mergeCell ref="F12:G12"/>
    <mergeCell ref="D7:E7"/>
    <mergeCell ref="F7:G7"/>
    <mergeCell ref="D8:E8"/>
    <mergeCell ref="F8:G8"/>
    <mergeCell ref="D9:E9"/>
    <mergeCell ref="F9:G9"/>
    <mergeCell ref="A1:K1"/>
    <mergeCell ref="A2:K2"/>
    <mergeCell ref="B3:H3"/>
    <mergeCell ref="D5:E5"/>
    <mergeCell ref="F5:G5"/>
    <mergeCell ref="D6:E6"/>
    <mergeCell ref="F6:G6"/>
    <mergeCell ref="D10:E10"/>
    <mergeCell ref="F10:G10"/>
  </mergeCells>
  <pageMargins left="0.51181102362204722" right="0.31496062992125984" top="0.59055118110236227" bottom="0.59055118110236227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 по расходам (3)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Пользователь</cp:lastModifiedBy>
  <cp:lastPrinted>2025-04-08T13:35:10Z</cp:lastPrinted>
  <dcterms:created xsi:type="dcterms:W3CDTF">2021-04-12T14:52:46Z</dcterms:created>
  <dcterms:modified xsi:type="dcterms:W3CDTF">2025-04-08T13:36:10Z</dcterms:modified>
</cp:coreProperties>
</file>